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showInkAnnotation="0"/>
  <mc:AlternateContent xmlns:mc="http://schemas.openxmlformats.org/markup-compatibility/2006">
    <mc:Choice Requires="x15">
      <x15ac:absPath xmlns:x15ac="http://schemas.microsoft.com/office/spreadsheetml/2010/11/ac" url="/Users/ejramirezr/Desktop/"/>
    </mc:Choice>
  </mc:AlternateContent>
  <xr:revisionPtr revIDLastSave="0" documentId="13_ncr:1_{A367077C-811E-2045-B1C2-4E34DF776C0B}" xr6:coauthVersionLast="43" xr6:coauthVersionMax="47" xr10:uidLastSave="{00000000-0000-0000-0000-000000000000}"/>
  <bookViews>
    <workbookView xWindow="0" yWindow="500" windowWidth="27540" windowHeight="16520" tabRatio="867" xr2:uid="{00000000-000D-0000-FFFF-FFFF00000000}"/>
  </bookViews>
  <sheets>
    <sheet name=" Plan acción seguimiento" sheetId="14" r:id="rId1"/>
    <sheet name="Indicadores de Resultado (IR)" sheetId="19" r:id="rId2"/>
    <sheet name="Hoja de vida IR #1" sheetId="20" r:id="rId3"/>
    <sheet name="Hoja de vida IR #2" sheetId="21" r:id="rId4"/>
    <sheet name="Hoja de vida IR #3" sheetId="22" r:id="rId5"/>
    <sheet name="Hoja de vida IR #4" sheetId="23" r:id="rId6"/>
    <sheet name="Hoja de vida IR #5" sheetId="24" r:id="rId7"/>
    <sheet name="Hoja de vida IR #6" sheetId="25" r:id="rId8"/>
    <sheet name="Hoja de vida IR #7" sheetId="26" r:id="rId9"/>
    <sheet name="Instrucciones PAS" sheetId="18" r:id="rId10"/>
    <sheet name="Desplegables" sheetId="1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9" localSheetId="2">[1]APACDO!#REF!</definedName>
    <definedName name="_9" localSheetId="3">[1]APACDO!#REF!</definedName>
    <definedName name="_9" localSheetId="4">[1]APACDO!#REF!</definedName>
    <definedName name="_9" localSheetId="5">[1]APACDO!#REF!</definedName>
    <definedName name="_9" localSheetId="6">[1]APACDO!#REF!</definedName>
    <definedName name="_9" localSheetId="7">[1]APACDO!#REF!</definedName>
    <definedName name="_9" localSheetId="8">[1]APACDO!#REF!</definedName>
    <definedName name="_9" localSheetId="1">[1]APACDO!#REF!</definedName>
    <definedName name="_9">[1]APACDO!#REF!</definedName>
    <definedName name="_arp2" localSheetId="2">#REF!</definedName>
    <definedName name="_arp2" localSheetId="3">#REF!</definedName>
    <definedName name="_arp2" localSheetId="4">#REF!</definedName>
    <definedName name="_arp2" localSheetId="5">#REF!</definedName>
    <definedName name="_arp2" localSheetId="6">#REF!</definedName>
    <definedName name="_arp2" localSheetId="7">#REF!</definedName>
    <definedName name="_arp2" localSheetId="8">#REF!</definedName>
    <definedName name="_arp2" localSheetId="1">#REF!</definedName>
    <definedName name="_arp2">#REF!</definedName>
    <definedName name="_xlnm._FilterDatabase" localSheetId="0" hidden="1">' Plan acción seguimiento'!$A$9:$DT$88</definedName>
    <definedName name="_ivm2" localSheetId="2">#REF!</definedName>
    <definedName name="_ivm2" localSheetId="3">#REF!</definedName>
    <definedName name="_ivm2" localSheetId="4">#REF!</definedName>
    <definedName name="_ivm2" localSheetId="5">#REF!</definedName>
    <definedName name="_ivm2" localSheetId="6">#REF!</definedName>
    <definedName name="_ivm2" localSheetId="7">#REF!</definedName>
    <definedName name="_ivm2" localSheetId="8">#REF!</definedName>
    <definedName name="_ivm2" localSheetId="1">#REF!</definedName>
    <definedName name="_ivm2">#REF!</definedName>
    <definedName name="_Order1" hidden="1">255</definedName>
    <definedName name="_Order2" hidden="1">255</definedName>
    <definedName name="_pib1" localSheetId="2">'[2]98-2002'!#REF!</definedName>
    <definedName name="_pib1" localSheetId="3">'[2]98-2002'!#REF!</definedName>
    <definedName name="_pib1" localSheetId="4">'[2]98-2002'!#REF!</definedName>
    <definedName name="_pib1" localSheetId="5">'[2]98-2002'!#REF!</definedName>
    <definedName name="_pib1" localSheetId="6">'[2]98-2002'!#REF!</definedName>
    <definedName name="_pib1" localSheetId="7">'[2]98-2002'!#REF!</definedName>
    <definedName name="_pib1" localSheetId="8">'[2]98-2002'!#REF!</definedName>
    <definedName name="_pib1" localSheetId="1">'[2]98-2002'!#REF!</definedName>
    <definedName name="_pib1">'[2]98-2002'!#REF!</definedName>
    <definedName name="_Table1_Out" localSheetId="2" hidden="1">[3]CARBOCOL!#REF!</definedName>
    <definedName name="_Table1_Out" localSheetId="3" hidden="1">[3]CARBOCOL!#REF!</definedName>
    <definedName name="_Table1_Out" localSheetId="4" hidden="1">[3]CARBOCOL!#REF!</definedName>
    <definedName name="_Table1_Out" localSheetId="5" hidden="1">[3]CARBOCOL!#REF!</definedName>
    <definedName name="_Table1_Out" localSheetId="6" hidden="1">[3]CARBOCOL!#REF!</definedName>
    <definedName name="_Table1_Out" localSheetId="7" hidden="1">[3]CARBOCOL!#REF!</definedName>
    <definedName name="_Table1_Out" localSheetId="8" hidden="1">[3]CARBOCOL!#REF!</definedName>
    <definedName name="_Table1_Out" localSheetId="1" hidden="1">[3]CARBOCOL!#REF!</definedName>
    <definedName name="_Table1_Out" hidden="1">[3]CARBOCOL!#REF!</definedName>
    <definedName name="_Table2_In2" localSheetId="2" hidden="1">[4]ANUAL1!#REF!</definedName>
    <definedName name="_Table2_In2" localSheetId="3" hidden="1">[4]ANUAL1!#REF!</definedName>
    <definedName name="_Table2_In2" localSheetId="4" hidden="1">[4]ANUAL1!#REF!</definedName>
    <definedName name="_Table2_In2" localSheetId="5" hidden="1">[4]ANUAL1!#REF!</definedName>
    <definedName name="_Table2_In2" localSheetId="6" hidden="1">[4]ANUAL1!#REF!</definedName>
    <definedName name="_Table2_In2" localSheetId="7" hidden="1">[4]ANUAL1!#REF!</definedName>
    <definedName name="_Table2_In2" localSheetId="8" hidden="1">[4]ANUAL1!#REF!</definedName>
    <definedName name="_Table2_In2" localSheetId="1" hidden="1">[4]ANUAL1!#REF!</definedName>
    <definedName name="_Table2_In2" hidden="1">[4]ANUAL1!#REF!</definedName>
    <definedName name="_Table2_Out" localSheetId="2" hidden="1">[3]CARBOCOL!#REF!</definedName>
    <definedName name="_Table2_Out" localSheetId="3" hidden="1">[3]CARBOCOL!#REF!</definedName>
    <definedName name="_Table2_Out" localSheetId="4" hidden="1">[3]CARBOCOL!#REF!</definedName>
    <definedName name="_Table2_Out" localSheetId="5" hidden="1">[3]CARBOCOL!#REF!</definedName>
    <definedName name="_Table2_Out" localSheetId="6" hidden="1">[3]CARBOCOL!#REF!</definedName>
    <definedName name="_Table2_Out" localSheetId="7" hidden="1">[3]CARBOCOL!#REF!</definedName>
    <definedName name="_Table2_Out" localSheetId="8" hidden="1">[3]CARBOCOL!#REF!</definedName>
    <definedName name="_Table2_Out" localSheetId="1" hidden="1">[3]CARBOCOL!#REF!</definedName>
    <definedName name="_Table2_Out" hidden="1">[3]CARBOCOL!#REF!</definedName>
    <definedName name="_var1" localSheetId="2">'[2]98-2002'!#REF!</definedName>
    <definedName name="_var1" localSheetId="3">'[2]98-2002'!#REF!</definedName>
    <definedName name="_var1" localSheetId="4">'[2]98-2002'!#REF!</definedName>
    <definedName name="_var1" localSheetId="5">'[2]98-2002'!#REF!</definedName>
    <definedName name="_var1" localSheetId="6">'[2]98-2002'!#REF!</definedName>
    <definedName name="_var1" localSheetId="7">'[2]98-2002'!#REF!</definedName>
    <definedName name="_var1" localSheetId="8">'[2]98-2002'!#REF!</definedName>
    <definedName name="_var1" localSheetId="1">'[2]98-2002'!#REF!</definedName>
    <definedName name="_var1">'[2]98-2002'!#REF!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1">#REF!</definedName>
    <definedName name="\A">#REF!</definedName>
    <definedName name="A">'[5]CUA1-3'!#REF!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1">#REF!</definedName>
    <definedName name="AA">#REF!</definedName>
    <definedName name="Agregado">[6]Listas!$E$4:$E$5</definedName>
    <definedName name="_xlnm.Print_Area" localSheetId="0">' Plan acción seguimiento'!$A$1:$CK$9</definedName>
    <definedName name="_xlnm.Print_Area" localSheetId="2">'Hoja de vida IR #1'!$A$1:$X$41</definedName>
    <definedName name="_xlnm.Print_Area" localSheetId="3">'Hoja de vida IR #2'!$A$1:$X$41</definedName>
    <definedName name="_xlnm.Print_Area" localSheetId="4">'Hoja de vida IR #3'!$A$1:$X$41</definedName>
    <definedName name="_xlnm.Print_Area" localSheetId="5">'Hoja de vida IR #4'!$A$1:$V$41</definedName>
    <definedName name="_xlnm.Print_Area" localSheetId="6">'Hoja de vida IR #5'!$A$1:$X$41</definedName>
    <definedName name="_xlnm.Print_Area" localSheetId="7">'Hoja de vida IR #6'!$A$1:$X$41</definedName>
    <definedName name="_xlnm.Print_Area" localSheetId="8">'Hoja de vida IR #7'!$A$1:$X$41</definedName>
    <definedName name="_xlnm.Print_Area" localSheetId="1">'Indicadores de Resultado (IR)'!$B$2:$AI$12</definedName>
    <definedName name="_xlnm.Print_Area" localSheetId="9">'Instrucciones PAS'!$A$4:$B$46</definedName>
    <definedName name="arp" localSheetId="2">#REF!</definedName>
    <definedName name="arp" localSheetId="3">#REF!</definedName>
    <definedName name="arp" localSheetId="4">#REF!</definedName>
    <definedName name="arp" localSheetId="5">#REF!</definedName>
    <definedName name="arp" localSheetId="6">#REF!</definedName>
    <definedName name="arp" localSheetId="7">#REF!</definedName>
    <definedName name="arp" localSheetId="8">#REF!</definedName>
    <definedName name="arp" localSheetId="1">#REF!</definedName>
    <definedName name="arp">#REF!</definedName>
    <definedName name="BB" localSheetId="2">#REF!</definedName>
    <definedName name="BB" localSheetId="3">#REF!</definedName>
    <definedName name="BB" localSheetId="4">#REF!</definedName>
    <definedName name="BB" localSheetId="5">#REF!</definedName>
    <definedName name="BB" localSheetId="6">#REF!</definedName>
    <definedName name="BB" localSheetId="7">#REF!</definedName>
    <definedName name="BB" localSheetId="8">#REF!</definedName>
    <definedName name="BB" localSheetId="1">#REF!</definedName>
    <definedName name="BB">#REF!</definedName>
    <definedName name="CAPITAL">[6]Listas!$I$4:$I$8</definedName>
    <definedName name="castigocuadro2">'[7]CUA1-3'!$Y$1:$AD$93</definedName>
    <definedName name="Categorias">[6]Listas!$D$4:$D$9</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 localSheetId="1">#REF!</definedName>
    <definedName name="CC">#REF!</definedName>
    <definedName name="clasificacion" localSheetId="2">#REF!</definedName>
    <definedName name="clasificacion" localSheetId="3">#REF!</definedName>
    <definedName name="clasificacion" localSheetId="4">#REF!</definedName>
    <definedName name="clasificacion" localSheetId="5">#REF!</definedName>
    <definedName name="clasificacion" localSheetId="6">#REF!</definedName>
    <definedName name="clasificacion" localSheetId="7">#REF!</definedName>
    <definedName name="clasificacion" localSheetId="8">#REF!</definedName>
    <definedName name="clasificacion" localSheetId="1">#REF!</definedName>
    <definedName name="clasificacion">#REF!</definedName>
    <definedName name="consol" localSheetId="2">#REF!</definedName>
    <definedName name="consol" localSheetId="3">#REF!</definedName>
    <definedName name="consol" localSheetId="4">#REF!</definedName>
    <definedName name="consol" localSheetId="5">#REF!</definedName>
    <definedName name="consol" localSheetId="6">#REF!</definedName>
    <definedName name="consol" localSheetId="7">#REF!</definedName>
    <definedName name="consol" localSheetId="8">#REF!</definedName>
    <definedName name="consol" localSheetId="1">#REF!</definedName>
    <definedName name="consol">#REF!</definedName>
    <definedName name="CUA">#REF!</definedName>
    <definedName name="CUA18A" localSheetId="2" hidden="1">{"trimestre",#N/A,FALSE,"TRIMESTRE";"empresa",#N/A,FALSE,"xEMPRESA";"eaab",#N/A,FALSE,"EAAB";"epma",#N/A,FALSE,"EPMA";"emca",#N/A,FALSE,"EMCA"}</definedName>
    <definedName name="CUA18A" localSheetId="3" hidden="1">{"trimestre",#N/A,FALSE,"TRIMESTRE";"empresa",#N/A,FALSE,"xEMPRESA";"eaab",#N/A,FALSE,"EAAB";"epma",#N/A,FALSE,"EPMA";"emca",#N/A,FALSE,"EMCA"}</definedName>
    <definedName name="CUA18A" localSheetId="4" hidden="1">{"trimestre",#N/A,FALSE,"TRIMESTRE";"empresa",#N/A,FALSE,"xEMPRESA";"eaab",#N/A,FALSE,"EAAB";"epma",#N/A,FALSE,"EPMA";"emca",#N/A,FALSE,"EMCA"}</definedName>
    <definedName name="CUA18A" localSheetId="5" hidden="1">{"trimestre",#N/A,FALSE,"TRIMESTRE";"empresa",#N/A,FALSE,"xEMPRESA";"eaab",#N/A,FALSE,"EAAB";"epma",#N/A,FALSE,"EPMA";"emca",#N/A,FALSE,"EMCA"}</definedName>
    <definedName name="CUA18A" localSheetId="6" hidden="1">{"trimestre",#N/A,FALSE,"TRIMESTRE";"empresa",#N/A,FALSE,"xEMPRESA";"eaab",#N/A,FALSE,"EAAB";"epma",#N/A,FALSE,"EPMA";"emca",#N/A,FALSE,"EMCA"}</definedName>
    <definedName name="CUA18A" localSheetId="7" hidden="1">{"trimestre",#N/A,FALSE,"TRIMESTRE";"empresa",#N/A,FALSE,"xEMPRESA";"eaab",#N/A,FALSE,"EAAB";"epma",#N/A,FALSE,"EPMA";"emca",#N/A,FALSE,"EMCA"}</definedName>
    <definedName name="CUA18A" localSheetId="8" hidden="1">{"trimestre",#N/A,FALSE,"TRIMESTRE";"empresa",#N/A,FALSE,"xEMPRESA";"eaab",#N/A,FALSE,"EAAB";"epma",#N/A,FALSE,"EPMA";"emca",#N/A,FALSE,"EMCA"}</definedName>
    <definedName name="CUA18A" localSheetId="1" hidden="1">{"trimestre",#N/A,FALSE,"TRIMESTRE";"empresa",#N/A,FALSE,"xEMPRESA";"eaab",#N/A,FALSE,"EAAB";"epma",#N/A,FALSE,"EPMA";"emca",#N/A,FALSE,"EMCA"}</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 localSheetId="2">#REF!</definedName>
    <definedName name="CUADRO_No._2" localSheetId="3">#REF!</definedName>
    <definedName name="CUADRO_No._2" localSheetId="4">#REF!</definedName>
    <definedName name="CUADRO_No._2" localSheetId="5">#REF!</definedName>
    <definedName name="CUADRO_No._2" localSheetId="6">#REF!</definedName>
    <definedName name="CUADRO_No._2" localSheetId="7">#REF!</definedName>
    <definedName name="CUADRO_No._2" localSheetId="8">#REF!</definedName>
    <definedName name="CUADRO_No._2" localSheetId="1">#REF!</definedName>
    <definedName name="CUADRO_No._2">#REF!</definedName>
    <definedName name="CUADRO_No._3" localSheetId="2">#REF!</definedName>
    <definedName name="CUADRO_No._3" localSheetId="3">#REF!</definedName>
    <definedName name="CUADRO_No._3" localSheetId="4">#REF!</definedName>
    <definedName name="CUADRO_No._3" localSheetId="5">#REF!</definedName>
    <definedName name="CUADRO_No._3" localSheetId="6">#REF!</definedName>
    <definedName name="CUADRO_No._3" localSheetId="7">#REF!</definedName>
    <definedName name="CUADRO_No._3" localSheetId="8">#REF!</definedName>
    <definedName name="CUADRO_No._3" localSheetId="1">#REF!</definedName>
    <definedName name="CUADRO_No._3">#REF!</definedName>
    <definedName name="CUADRO_No._4" localSheetId="2">#REF!</definedName>
    <definedName name="CUADRO_No._4" localSheetId="3">#REF!</definedName>
    <definedName name="CUADRO_No._4" localSheetId="4">#REF!</definedName>
    <definedName name="CUADRO_No._4" localSheetId="5">#REF!</definedName>
    <definedName name="CUADRO_No._4" localSheetId="6">#REF!</definedName>
    <definedName name="CUADRO_No._4" localSheetId="7">#REF!</definedName>
    <definedName name="CUADRO_No._4" localSheetId="8">#REF!</definedName>
    <definedName name="CUADRO_No._4" localSheetId="1">#REF!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 localSheetId="2">#REF!</definedName>
    <definedName name="FINANCIACIONGASTO" localSheetId="3">#REF!</definedName>
    <definedName name="FINANCIACIONGASTO" localSheetId="4">#REF!</definedName>
    <definedName name="FINANCIACIONGASTO" localSheetId="5">#REF!</definedName>
    <definedName name="FINANCIACIONGASTO" localSheetId="6">#REF!</definedName>
    <definedName name="FINANCIACIONGASTO" localSheetId="7">#REF!</definedName>
    <definedName name="FINANCIACIONGASTO" localSheetId="8">#REF!</definedName>
    <definedName name="FINANCIACIONGASTO" localSheetId="1">#REF!</definedName>
    <definedName name="FINANCIACIONGASTO">#REF!</definedName>
    <definedName name="fuente" localSheetId="2">#REF!</definedName>
    <definedName name="fuente" localSheetId="3">#REF!</definedName>
    <definedName name="fuente" localSheetId="4">#REF!</definedName>
    <definedName name="fuente" localSheetId="5">#REF!</definedName>
    <definedName name="fuente" localSheetId="6">#REF!</definedName>
    <definedName name="fuente" localSheetId="7">#REF!</definedName>
    <definedName name="fuente" localSheetId="8">#REF!</definedName>
    <definedName name="fuente" localSheetId="1">#REF!</definedName>
    <definedName name="fuente">#REF!</definedName>
    <definedName name="fuentes" localSheetId="2">#REF!</definedName>
    <definedName name="fuentes" localSheetId="3">#REF!</definedName>
    <definedName name="fuentes" localSheetId="4">#REF!</definedName>
    <definedName name="fuentes" localSheetId="5">#REF!</definedName>
    <definedName name="fuentes" localSheetId="6">#REF!</definedName>
    <definedName name="fuentes" localSheetId="7">#REF!</definedName>
    <definedName name="fuentes" localSheetId="8">#REF!</definedName>
    <definedName name="fuentes" localSheetId="1">#REF!</definedName>
    <definedName name="fuentes">#REF!</definedName>
    <definedName name="HACIENDA">[6]Listas!$J$4:$J$36</definedName>
    <definedName name="INVERSION" localSheetId="2">#REF!</definedName>
    <definedName name="INVERSION" localSheetId="3">#REF!</definedName>
    <definedName name="INVERSION" localSheetId="4">#REF!</definedName>
    <definedName name="INVERSION" localSheetId="5">#REF!</definedName>
    <definedName name="INVERSION" localSheetId="6">#REF!</definedName>
    <definedName name="INVERSION" localSheetId="7">#REF!</definedName>
    <definedName name="INVERSION" localSheetId="8">#REF!</definedName>
    <definedName name="INVERSION" localSheetId="1">#REF!</definedName>
    <definedName name="INVERSION">#REF!</definedName>
    <definedName name="ivm" localSheetId="2">#REF!</definedName>
    <definedName name="ivm" localSheetId="3">#REF!</definedName>
    <definedName name="ivm" localSheetId="4">#REF!</definedName>
    <definedName name="ivm" localSheetId="5">#REF!</definedName>
    <definedName name="ivm" localSheetId="6">#REF!</definedName>
    <definedName name="ivm" localSheetId="7">#REF!</definedName>
    <definedName name="ivm" localSheetId="8">#REF!</definedName>
    <definedName name="ivm" localSheetId="1">#REF!</definedName>
    <definedName name="ivm">#REF!</definedName>
    <definedName name="MA" localSheetId="2">[1]APACDO!#REF!</definedName>
    <definedName name="MA" localSheetId="3">[1]APACDO!#REF!</definedName>
    <definedName name="MA" localSheetId="4">[1]APACDO!#REF!</definedName>
    <definedName name="MA" localSheetId="5">[1]APACDO!#REF!</definedName>
    <definedName name="MA" localSheetId="6">[1]APACDO!#REF!</definedName>
    <definedName name="MA" localSheetId="7">[1]APACDO!#REF!</definedName>
    <definedName name="MA" localSheetId="8">[1]APACDO!#REF!</definedName>
    <definedName name="MA" localSheetId="1">[1]APACDO!#REF!</definedName>
    <definedName name="MA">[1]APACDO!#REF!</definedName>
    <definedName name="Mensaje">[6]Listas!$H$4:$H$7</definedName>
    <definedName name="MINISTRO">'[5]CUA1-3'!#REF!</definedName>
    <definedName name="nn">[1]APACDO!#REF!</definedName>
    <definedName name="objetivospnd">[6]Listas!$P$4:$P$11</definedName>
    <definedName name="PARTICIPACIONES_1997___2000">'[5]CUA1-3'!#REF!</definedName>
    <definedName name="PROPIOS" localSheetId="2">#REF!</definedName>
    <definedName name="PROPIOS" localSheetId="3">#REF!</definedName>
    <definedName name="PROPIOS" localSheetId="4">#REF!</definedName>
    <definedName name="PROPIOS" localSheetId="5">#REF!</definedName>
    <definedName name="PROPIOS" localSheetId="6">#REF!</definedName>
    <definedName name="PROPIOS" localSheetId="7">#REF!</definedName>
    <definedName name="PROPIOS" localSheetId="8">#REF!</definedName>
    <definedName name="PROPIOS" localSheetId="1">#REF!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 localSheetId="2">#REF!</definedName>
    <definedName name="RESTO" localSheetId="3">#REF!</definedName>
    <definedName name="RESTO" localSheetId="4">#REF!</definedName>
    <definedName name="RESTO" localSheetId="5">#REF!</definedName>
    <definedName name="RESTO" localSheetId="6">#REF!</definedName>
    <definedName name="RESTO" localSheetId="7">#REF!</definedName>
    <definedName name="RESTO" localSheetId="8">#REF!</definedName>
    <definedName name="RESTO" localSheetId="1">#REF!</definedName>
    <definedName name="RESTO">#REF!</definedName>
    <definedName name="salud" localSheetId="2">#REF!</definedName>
    <definedName name="salud" localSheetId="3">#REF!</definedName>
    <definedName name="salud" localSheetId="4">#REF!</definedName>
    <definedName name="salud" localSheetId="5">#REF!</definedName>
    <definedName name="salud" localSheetId="6">#REF!</definedName>
    <definedName name="salud" localSheetId="7">#REF!</definedName>
    <definedName name="salud" localSheetId="8">#REF!</definedName>
    <definedName name="salud" localSheetId="1">#REF!</definedName>
    <definedName name="salud">#REF!</definedName>
    <definedName name="salud2" localSheetId="2">#REF!</definedName>
    <definedName name="salud2" localSheetId="3">#REF!</definedName>
    <definedName name="salud2" localSheetId="4">#REF!</definedName>
    <definedName name="salud2" localSheetId="5">#REF!</definedName>
    <definedName name="salud2" localSheetId="6">#REF!</definedName>
    <definedName name="salud2" localSheetId="7">#REF!</definedName>
    <definedName name="salud2" localSheetId="8">#REF!</definedName>
    <definedName name="salud2" localSheetId="1">#REF!</definedName>
    <definedName name="salud2">#REF!</definedName>
    <definedName name="Sector">[9]Listas!$A$4:$A$16</definedName>
    <definedName name="SI">'[5]CUA1-3'!#REF!</definedName>
    <definedName name="SUBDIRECTOR" localSheetId="2">#REF!</definedName>
    <definedName name="SUBDIRECTOR" localSheetId="3">#REF!</definedName>
    <definedName name="SUBDIRECTOR" localSheetId="4">#REF!</definedName>
    <definedName name="SUBDIRECTOR" localSheetId="5">#REF!</definedName>
    <definedName name="SUBDIRECTOR" localSheetId="6">#REF!</definedName>
    <definedName name="SUBDIRECTOR" localSheetId="7">#REF!</definedName>
    <definedName name="SUBDIRECTOR" localSheetId="8">#REF!</definedName>
    <definedName name="SUBDIRECTOR" localSheetId="1">#REF!</definedName>
    <definedName name="SUBDIRECTOR">#REF!</definedName>
    <definedName name="VARIACIONES" localSheetId="2">#REF!</definedName>
    <definedName name="VARIACIONES" localSheetId="3">#REF!</definedName>
    <definedName name="VARIACIONES" localSheetId="4">#REF!</definedName>
    <definedName name="VARIACIONES" localSheetId="5">#REF!</definedName>
    <definedName name="VARIACIONES" localSheetId="6">#REF!</definedName>
    <definedName name="VARIACIONES" localSheetId="7">#REF!</definedName>
    <definedName name="VARIACIONES" localSheetId="8">#REF!</definedName>
    <definedName name="VARIACIONES" localSheetId="1">#REF!</definedName>
    <definedName name="VARIACIONES">#REF!</definedName>
    <definedName name="wrn.eaab." localSheetId="2" hidden="1">{"eaab",#N/A,FALSE,"EAAB"}</definedName>
    <definedName name="wrn.eaab." localSheetId="3" hidden="1">{"eaab",#N/A,FALSE,"EAAB"}</definedName>
    <definedName name="wrn.eaab." localSheetId="4" hidden="1">{"eaab",#N/A,FALSE,"EAAB"}</definedName>
    <definedName name="wrn.eaab." localSheetId="5" hidden="1">{"eaab",#N/A,FALSE,"EAAB"}</definedName>
    <definedName name="wrn.eaab." localSheetId="6" hidden="1">{"eaab",#N/A,FALSE,"EAAB"}</definedName>
    <definedName name="wrn.eaab." localSheetId="7" hidden="1">{"eaab",#N/A,FALSE,"EAAB"}</definedName>
    <definedName name="wrn.eaab." localSheetId="8" hidden="1">{"eaab",#N/A,FALSE,"EAAB"}</definedName>
    <definedName name="wrn.eaab." localSheetId="1" hidden="1">{"eaab",#N/A,FALSE,"EAAB"}</definedName>
    <definedName name="wrn.eaab." hidden="1">{"eaab",#N/A,FALSE,"EAAB"}</definedName>
    <definedName name="wrn.emca." localSheetId="2" hidden="1">{"emca",#N/A,FALSE,"EMCA"}</definedName>
    <definedName name="wrn.emca." localSheetId="3" hidden="1">{"emca",#N/A,FALSE,"EMCA"}</definedName>
    <definedName name="wrn.emca." localSheetId="4" hidden="1">{"emca",#N/A,FALSE,"EMCA"}</definedName>
    <definedName name="wrn.emca." localSheetId="5" hidden="1">{"emca",#N/A,FALSE,"EMCA"}</definedName>
    <definedName name="wrn.emca." localSheetId="6" hidden="1">{"emca",#N/A,FALSE,"EMCA"}</definedName>
    <definedName name="wrn.emca." localSheetId="7" hidden="1">{"emca",#N/A,FALSE,"EMCA"}</definedName>
    <definedName name="wrn.emca." localSheetId="8" hidden="1">{"emca",#N/A,FALSE,"EMCA"}</definedName>
    <definedName name="wrn.emca." localSheetId="1" hidden="1">{"emca",#N/A,FALSE,"EMCA"}</definedName>
    <definedName name="wrn.emca." hidden="1">{"emca",#N/A,FALSE,"EMCA"}</definedName>
    <definedName name="wrn.epma." localSheetId="2" hidden="1">{"epma",#N/A,FALSE,"EPMA"}</definedName>
    <definedName name="wrn.epma." localSheetId="3" hidden="1">{"epma",#N/A,FALSE,"EPMA"}</definedName>
    <definedName name="wrn.epma." localSheetId="4" hidden="1">{"epma",#N/A,FALSE,"EPMA"}</definedName>
    <definedName name="wrn.epma." localSheetId="5" hidden="1">{"epma",#N/A,FALSE,"EPMA"}</definedName>
    <definedName name="wrn.epma." localSheetId="6" hidden="1">{"epma",#N/A,FALSE,"EPMA"}</definedName>
    <definedName name="wrn.epma." localSheetId="7" hidden="1">{"epma",#N/A,FALSE,"EPMA"}</definedName>
    <definedName name="wrn.epma." localSheetId="8" hidden="1">{"epma",#N/A,FALSE,"EPMA"}</definedName>
    <definedName name="wrn.epma." localSheetId="1" hidden="1">{"epma",#N/A,FALSE,"EPMA"}</definedName>
    <definedName name="wrn.epma." hidden="1">{"epma",#N/A,FALSE,"EPMA"}</definedName>
    <definedName name="wrn.TODOS." localSheetId="2" hidden="1">{"trimestre",#N/A,FALSE,"TRIMESTRE";"empresa",#N/A,FALSE,"xEMPRESA";"eaab",#N/A,FALSE,"EAAB";"epma",#N/A,FALSE,"EPMA";"emca",#N/A,FALSE,"EMCA"}</definedName>
    <definedName name="wrn.TODOS." localSheetId="3" hidden="1">{"trimestre",#N/A,FALSE,"TRIMESTRE";"empresa",#N/A,FALSE,"xEMPRESA";"eaab",#N/A,FALSE,"EAAB";"epma",#N/A,FALSE,"EPMA";"emca",#N/A,FALSE,"EMCA"}</definedName>
    <definedName name="wrn.TODOS." localSheetId="4" hidden="1">{"trimestre",#N/A,FALSE,"TRIMESTRE";"empresa",#N/A,FALSE,"xEMPRESA";"eaab",#N/A,FALSE,"EAAB";"epma",#N/A,FALSE,"EPMA";"emca",#N/A,FALSE,"EMCA"}</definedName>
    <definedName name="wrn.TODOS." localSheetId="5" hidden="1">{"trimestre",#N/A,FALSE,"TRIMESTRE";"empresa",#N/A,FALSE,"xEMPRESA";"eaab",#N/A,FALSE,"EAAB";"epma",#N/A,FALSE,"EPMA";"emca",#N/A,FALSE,"EMCA"}</definedName>
    <definedName name="wrn.TODOS." localSheetId="6" hidden="1">{"trimestre",#N/A,FALSE,"TRIMESTRE";"empresa",#N/A,FALSE,"xEMPRESA";"eaab",#N/A,FALSE,"EAAB";"epma",#N/A,FALSE,"EPMA";"emca",#N/A,FALSE,"EMCA"}</definedName>
    <definedName name="wrn.TODOS." localSheetId="7" hidden="1">{"trimestre",#N/A,FALSE,"TRIMESTRE";"empresa",#N/A,FALSE,"xEMPRESA";"eaab",#N/A,FALSE,"EAAB";"epma",#N/A,FALSE,"EPMA";"emca",#N/A,FALSE,"EMCA"}</definedName>
    <definedName name="wrn.TODOS." localSheetId="8" hidden="1">{"trimestre",#N/A,FALSE,"TRIMESTRE";"empresa",#N/A,FALSE,"xEMPRESA";"eaab",#N/A,FALSE,"EAAB";"epma",#N/A,FALSE,"EPMA";"emca",#N/A,FALSE,"EMCA"}</definedName>
    <definedName name="wrn.TODOS." localSheetId="1"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2" hidden="1">{"trimestre",#N/A,FALSE,"TRIMESTRE"}</definedName>
    <definedName name="wrn.trimestre." localSheetId="3" hidden="1">{"trimestre",#N/A,FALSE,"TRIMESTRE"}</definedName>
    <definedName name="wrn.trimestre." localSheetId="4" hidden="1">{"trimestre",#N/A,FALSE,"TRIMESTRE"}</definedName>
    <definedName name="wrn.trimestre." localSheetId="5" hidden="1">{"trimestre",#N/A,FALSE,"TRIMESTRE"}</definedName>
    <definedName name="wrn.trimestre." localSheetId="6" hidden="1">{"trimestre",#N/A,FALSE,"TRIMESTRE"}</definedName>
    <definedName name="wrn.trimestre." localSheetId="7" hidden="1">{"trimestre",#N/A,FALSE,"TRIMESTRE"}</definedName>
    <definedName name="wrn.trimestre." localSheetId="8" hidden="1">{"trimestre",#N/A,FALSE,"TRIMESTRE"}</definedName>
    <definedName name="wrn.trimestre." localSheetId="1" hidden="1">{"trimestre",#N/A,FALSE,"TRIMESTRE"}</definedName>
    <definedName name="wrn.trimestre." hidden="1">{"trimestre",#N/A,FALSE,"TRIMESTRE"}</definedName>
    <definedName name="wrn.xempresa." localSheetId="2" hidden="1">{"empresa",#N/A,FALSE,"xEMPRESA"}</definedName>
    <definedName name="wrn.xempresa." localSheetId="3" hidden="1">{"empresa",#N/A,FALSE,"xEMPRESA"}</definedName>
    <definedName name="wrn.xempresa." localSheetId="4" hidden="1">{"empresa",#N/A,FALSE,"xEMPRESA"}</definedName>
    <definedName name="wrn.xempresa." localSheetId="5" hidden="1">{"empresa",#N/A,FALSE,"xEMPRESA"}</definedName>
    <definedName name="wrn.xempresa." localSheetId="6" hidden="1">{"empresa",#N/A,FALSE,"xEMPRESA"}</definedName>
    <definedName name="wrn.xempresa." localSheetId="7" hidden="1">{"empresa",#N/A,FALSE,"xEMPRESA"}</definedName>
    <definedName name="wrn.xempresa." localSheetId="8" hidden="1">{"empresa",#N/A,FALSE,"xEMPRESA"}</definedName>
    <definedName name="wrn.xempresa." localSheetId="1" hidden="1">{"empresa",#N/A,FALSE,"xEMPRESA"}</definedName>
    <definedName name="wrn.xempresa." hidden="1">{"empresa",#N/A,FALSE,"xEMPRESA"}</definedName>
  </definedNames>
  <calcPr calcId="191029" iterate="1" iterateCount="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65" i="14" l="1"/>
  <c r="AN45" i="14"/>
  <c r="AN39" i="14"/>
  <c r="CC53" i="14"/>
  <c r="CC54" i="14"/>
  <c r="CC27" i="14"/>
  <c r="CC16" i="14"/>
  <c r="CC17" i="14"/>
  <c r="CC14" i="14"/>
  <c r="AN51" i="14"/>
  <c r="AS69" i="14" l="1"/>
  <c r="AW69" i="14"/>
  <c r="BA69" i="14"/>
  <c r="BE69" i="14"/>
  <c r="BI69" i="14"/>
  <c r="BM69" i="14"/>
  <c r="BQ69" i="14"/>
  <c r="BU69" i="14"/>
  <c r="BY69" i="14"/>
  <c r="AO69" i="14"/>
  <c r="AE69" i="14"/>
  <c r="AF69" i="14"/>
  <c r="AG69" i="14"/>
  <c r="AH69" i="14"/>
  <c r="AI69" i="14"/>
  <c r="AJ69" i="14"/>
  <c r="AK69" i="14"/>
  <c r="AL69" i="14"/>
  <c r="AM69" i="14"/>
  <c r="AD69" i="14"/>
  <c r="E69" i="14" l="1"/>
  <c r="AN23" i="14" l="1"/>
  <c r="AN30" i="14"/>
  <c r="AN53" i="14"/>
  <c r="AN27" i="14"/>
  <c r="AN22" i="14"/>
  <c r="AN17" i="14"/>
  <c r="AN15" i="14"/>
  <c r="AN16" i="14"/>
  <c r="AN14" i="14"/>
  <c r="CC21" i="14" l="1"/>
  <c r="CC22" i="14"/>
  <c r="CC23" i="14"/>
  <c r="AN10" i="14" l="1"/>
  <c r="CC63" i="14" l="1"/>
  <c r="AN63" i="14"/>
  <c r="CC10" i="14" l="1"/>
  <c r="AN59" i="14" l="1"/>
  <c r="CC59" i="14"/>
  <c r="AN58" i="14"/>
  <c r="CC39" i="14"/>
  <c r="AN28" i="14"/>
  <c r="CC28" i="14"/>
  <c r="CC15" i="14"/>
  <c r="CC11" i="14"/>
  <c r="CC12" i="14"/>
  <c r="CC13" i="14"/>
  <c r="CC18" i="14"/>
  <c r="CC19" i="14"/>
  <c r="CC20" i="14"/>
  <c r="CC24" i="14"/>
  <c r="CC25" i="14"/>
  <c r="CC26" i="14"/>
  <c r="CC29" i="14"/>
  <c r="CC30" i="14"/>
  <c r="CC31" i="14"/>
  <c r="CC32" i="14"/>
  <c r="CC33" i="14"/>
  <c r="CC34" i="14"/>
  <c r="CC36" i="14"/>
  <c r="CC35" i="14"/>
  <c r="CC37" i="14"/>
  <c r="CC38" i="14"/>
  <c r="CC40" i="14"/>
  <c r="CC41" i="14"/>
  <c r="CC42" i="14"/>
  <c r="CC43" i="14"/>
  <c r="CC44" i="14"/>
  <c r="CC45" i="14"/>
  <c r="CC46" i="14"/>
  <c r="CC47" i="14"/>
  <c r="CC48" i="14"/>
  <c r="CC49" i="14"/>
  <c r="CC50" i="14"/>
  <c r="CC51" i="14"/>
  <c r="CC52" i="14"/>
  <c r="CC55" i="14"/>
  <c r="CC56" i="14"/>
  <c r="CC57" i="14"/>
  <c r="CC58" i="14"/>
  <c r="CC60" i="14"/>
  <c r="CC61" i="14"/>
  <c r="CC67" i="14"/>
  <c r="CC62" i="14"/>
  <c r="CC66" i="14"/>
  <c r="CC64" i="14"/>
  <c r="CC68" i="14"/>
  <c r="AN11" i="14"/>
  <c r="AN12" i="14"/>
  <c r="AN13" i="14"/>
  <c r="AN18" i="14"/>
  <c r="AN19" i="14"/>
  <c r="AN20" i="14"/>
  <c r="AN21" i="14"/>
  <c r="AN24" i="14"/>
  <c r="AN25" i="14"/>
  <c r="AN26" i="14"/>
  <c r="AN29" i="14"/>
  <c r="AN31" i="14"/>
  <c r="AN32" i="14"/>
  <c r="AN33" i="14"/>
  <c r="AN34" i="14"/>
  <c r="AN36" i="14"/>
  <c r="AN35" i="14"/>
  <c r="AN37" i="14"/>
  <c r="AN38" i="14"/>
  <c r="AN40" i="14"/>
  <c r="AN41" i="14"/>
  <c r="AN42" i="14"/>
  <c r="AN43" i="14"/>
  <c r="AN44" i="14"/>
  <c r="AN46" i="14"/>
  <c r="AN47" i="14"/>
  <c r="AN48" i="14"/>
  <c r="AN49" i="14"/>
  <c r="AN50" i="14"/>
  <c r="AN52" i="14"/>
  <c r="AN54" i="14"/>
  <c r="AN55" i="14"/>
  <c r="AN56" i="14"/>
  <c r="AN57" i="14"/>
  <c r="AN60" i="14"/>
  <c r="AN61" i="14"/>
  <c r="AN67" i="14"/>
  <c r="AN62" i="14"/>
  <c r="AN66" i="14"/>
  <c r="AN64" i="14"/>
  <c r="AN68" i="14"/>
  <c r="CC69" i="14" l="1"/>
  <c r="AN69" i="14"/>
  <c r="CC70" i="14" s="1"/>
  <c r="AO70" i="14"/>
  <c r="BU70" i="14"/>
  <c r="AS70" i="14"/>
  <c r="BE70" i="14"/>
  <c r="BI70" i="14"/>
  <c r="BM70" i="14"/>
  <c r="AW70" i="14"/>
  <c r="BA70" i="14"/>
  <c r="BY70" i="14"/>
  <c r="BQ70" i="14"/>
  <c r="DT70" i="14"/>
  <c r="DS70" i="14"/>
  <c r="DQ70" i="14"/>
  <c r="DR70" i="14" s="1"/>
  <c r="DM70" i="14"/>
  <c r="DL70" i="14"/>
  <c r="DJ70" i="14"/>
  <c r="DK70" i="14" s="1"/>
  <c r="DF70" i="14"/>
  <c r="DE70" i="14"/>
  <c r="DC70" i="14"/>
  <c r="DD70" i="14" s="1"/>
  <c r="CY70" i="14"/>
  <c r="CX70" i="14"/>
  <c r="CV70" i="14"/>
  <c r="CW70" i="14" s="1"/>
  <c r="CR70" i="14"/>
  <c r="CQ70" i="14"/>
  <c r="CO70" i="14"/>
  <c r="CP70" i="14" s="1"/>
  <c r="CK70" i="14"/>
  <c r="CJ70" i="14"/>
  <c r="CH70" i="14"/>
  <c r="CI70" i="14" s="1"/>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<sst xmlns="http://schemas.openxmlformats.org/spreadsheetml/2006/main" count="2087" uniqueCount="803">
  <si>
    <t>Título del documento:</t>
  </si>
  <si>
    <t>Política Nacional de Ciencia, Tecnología e Innovación 2022 - 2030</t>
  </si>
  <si>
    <t>Documento CONPES No:</t>
  </si>
  <si>
    <t>Fecha de aprobación:</t>
  </si>
  <si>
    <t>Fecha de actualización:</t>
  </si>
  <si>
    <t>Dirección Técnica o grupo responsable en DNP:</t>
  </si>
  <si>
    <t>DIDE</t>
  </si>
  <si>
    <t>Entidades líderes:</t>
  </si>
  <si>
    <t>Objetivo general:</t>
  </si>
  <si>
    <t>Incrementar la contribución de la CTI al desarrollo social, económico, ambiental y sostenible del país, con un enfoque  diferencial, territorial y participativo, para contribuir a lograr los cambios culturales que promuevan una sociedad del conocimiento</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</si>
  <si>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</si>
  <si>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</si>
  <si>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</si>
  <si>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</si>
  <si>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</si>
  <si>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</si>
  <si>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</si>
  <si>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</si>
  <si>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</si>
  <si>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</si>
  <si>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</si>
  <si>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</si>
  <si>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</si>
  <si>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Corte No. 02:
MM/AAAA</t>
  </si>
  <si>
    <t>Corte No. 03:
MM/AAAA</t>
  </si>
  <si>
    <t>Corte No. 04:
MM/AAAA</t>
  </si>
  <si>
    <t>Corte No. 05:
MM/AAAA</t>
  </si>
  <si>
    <t>Corte No. 06: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</si>
  <si>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</si>
  <si>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</si>
  <si>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</si>
  <si>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</si>
  <si>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</si>
  <si>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</si>
  <si>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</si>
  <si>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</si>
  <si>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</si>
  <si>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</si>
  <si>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</si>
  <si>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2022</t>
  </si>
  <si>
    <t>Meta
 2023</t>
  </si>
  <si>
    <t>Meta
 2024</t>
  </si>
  <si>
    <t>Meta
 2025</t>
  </si>
  <si>
    <t>Meta
 2026</t>
  </si>
  <si>
    <t>Meta
 2027</t>
  </si>
  <si>
    <t>Meta
 2028</t>
  </si>
  <si>
    <t>Meta
 2029</t>
  </si>
  <si>
    <t>Meta
 2030</t>
  </si>
  <si>
    <t>Meta
 2031</t>
  </si>
  <si>
    <t>Meta
final</t>
  </si>
  <si>
    <t>Costo
2022</t>
  </si>
  <si>
    <t>Costo
2023</t>
  </si>
  <si>
    <t>Costo
2024</t>
  </si>
  <si>
    <t>Costo
2025</t>
  </si>
  <si>
    <t>Costo
2026</t>
  </si>
  <si>
    <t>Costo
2027</t>
  </si>
  <si>
    <t>Costo
2028</t>
  </si>
  <si>
    <t>Costo
2029</t>
  </si>
  <si>
    <t>Costo
2030</t>
  </si>
  <si>
    <t>Costo
2031</t>
  </si>
  <si>
    <t>Total</t>
  </si>
  <si>
    <t>Indicador</t>
  </si>
  <si>
    <t>Recursos</t>
  </si>
  <si>
    <t>% de cumplimiento de los objetivos con respecto a metas anuales</t>
  </si>
  <si>
    <t>% de cumplimiento de los objetivos con respecto a metas finales</t>
  </si>
  <si>
    <t>Valor</t>
  </si>
  <si>
    <t>Año</t>
  </si>
  <si>
    <t>Recursos 1</t>
  </si>
  <si>
    <t>Fuente 1</t>
  </si>
  <si>
    <t>Recursos  2</t>
  </si>
  <si>
    <t>Fuente 2</t>
  </si>
  <si>
    <t>Avance acumulado</t>
  </si>
  <si>
    <t>% de avance metas anuales</t>
  </si>
  <si>
    <t>% de avance metas finales</t>
  </si>
  <si>
    <t xml:space="preserve">Avance </t>
  </si>
  <si>
    <t>% de avance</t>
  </si>
  <si>
    <t>Objetivo 1: Incrementar las vocaciones científicas en la población infantil y juvenil; la formación en CTI, y la vinculación del capital humano relacionado en el mercado laboral, para cerrar las brechas de talento humano; fortalecer el capital humano en CTI del país, y aumentar la inserción y la demanda de doctores en el sector productivo.</t>
  </si>
  <si>
    <t>1.1.Diseñar e implementar una ruta estratégica para dinamizar las vocaciones de CTI en niñas, niños, adolescentes y jóvenes, incluyendo acciones de armonización con las entidades territoriales, los planes de desarrollo locales y la gestión de los recursos asociados en los 33 CODECTI del país.</t>
  </si>
  <si>
    <t>No</t>
  </si>
  <si>
    <t>Ministerio de Ciencia, Tecnología e Innovación; Ministerio de Educación Nacional</t>
  </si>
  <si>
    <t>Gestión</t>
  </si>
  <si>
    <t>Porcentaje de avance en el diseño  e implementación de una ruta estratégica para dinamizar las vocaciones de CTI en niñas, niños, adolescentes y jóvenes</t>
  </si>
  <si>
    <t>Sumatoria del porcentaje de avance en el diseño e implementación de una ruta estratégica para dinamizar las vocaciones de CTI en niñas, niños, adolescentes y jóvenes
Hito 1. Documento con el diseño de la ruta=50%
Hito 2. Socialización del documento=10%
Hito 3. Versión final=10%
Hito 4. Implementación de la ruta estratégica=30%</t>
  </si>
  <si>
    <t>Acumulado</t>
  </si>
  <si>
    <t>PGN-nación</t>
  </si>
  <si>
    <t>1.2. Generar orientaciones inclusivas para la promoción de acciones que incluyan las vocaciones en CTeI dentro de los Proyectos Educativos Institucionales de las instituciones educativas del país en todas las modalidades.</t>
  </si>
  <si>
    <t>Porcentaje de avance en la generación de orientaciones inclusivas para la promoción de acciones que incluyan las vocaciones en CTI dentro de los Proyectos Educativos Institucionales de las instituciones educativas del país en todas las modalidades</t>
  </si>
  <si>
    <t>1.3. Diseñar e implementar un observatorio de ACTI infantil y juvenil.</t>
  </si>
  <si>
    <t xml:space="preserve">Ministerio de Ciencia, Tecnología e Innovación ; Servicio Nacional de Aprendizaje; Ministerio de Educación Nacional; Ministerio de Cultura; Ministerio de Tecnologías de Ia Información y las Comunicaciones; Instituto Colombiano de Crédito Educativo y Estudios Técnicos en el Exterior; Instituto Colombiano de Bienestar Familiar </t>
  </si>
  <si>
    <t>Producto</t>
  </si>
  <si>
    <t>Porcentaje de avance en el diseño e implementación del observatorio de ACTI infantil y juvenil</t>
  </si>
  <si>
    <r>
      <t>Sumatoria del porcentaje de avance en el diseño e implementación del observatorio de ACTI infantil y juvenil
Hito 1. Propuesta</t>
    </r>
    <r>
      <rPr>
        <sz val="12"/>
        <color rgb="FF0070C0"/>
        <rFont val="Arial Narrow"/>
        <family val="2"/>
      </rPr>
      <t xml:space="preserve"> </t>
    </r>
    <r>
      <rPr>
        <sz val="12"/>
        <rFont val="Arial Narrow"/>
        <family val="2"/>
      </rPr>
      <t>borrador del observatorio=10%
Hito 2. Socialización del borrador=20%
Hito 3. Versión final e implementación del observatorio=20%
Hito 4. Reporte de implementación del observatorio=50%</t>
    </r>
  </si>
  <si>
    <t>Ministerio de Ciencia, Tecnología e Innovación; Ministerio de Educación Nacional; Departamento Nacional de Planeación</t>
  </si>
  <si>
    <t>Dirección de Vocaciones y Formación; Dirección de Fomento a la Educación Superior; Dirección de Innovación y Desarrollo Empresarial</t>
  </si>
  <si>
    <t>Porcentaje de avance en el diseño e implementación de una herramienta para la identificación de necesidades de formación de alto nivel a nivel de maestría y doctorado en el país y las regiones</t>
  </si>
  <si>
    <t>Sumatoria del porcentaje de avance en el diseño e implementación de una herramienta para la identificación de necesidades de formación de alto nivel a nivel de maestría y doctorado en el país y las regiones
Hito 1. Propuesta borrador de herramienta=10%
Hito 2. Socialización del borrador=20%
Hito 3. Versión final y adopción de la herramienta =20%
Hito 4. Reporte de la implementación de la herramienta=50%</t>
  </si>
  <si>
    <t>Ministerio de Tecnologías de la Información y Comunicaciones; Servicio Nacional de Aprendizaje</t>
  </si>
  <si>
    <t>Dirección de Economía Digital; Dirección de Formación Profesional</t>
  </si>
  <si>
    <t>Dina María Rodríguez; Nidia Gomez</t>
  </si>
  <si>
    <t>dmrodriguez@mintic.gov.co; ngomezp@sena.edu.co</t>
  </si>
  <si>
    <t xml:space="preserve">Ministerio del Trabajo; Servicio Nacional de  Aprendizaje </t>
  </si>
  <si>
    <t>Viceministerio de Empleo y Pensiones; Dirección de Formación Profesional</t>
  </si>
  <si>
    <t>Andrés Felipe Uribe; Nidia Gómez</t>
  </si>
  <si>
    <t xml:space="preserve"> auribe@mintrabajo.gov.co; ngomezp@sena.edu.co;</t>
  </si>
  <si>
    <t xml:space="preserve">Porcentaje de avance en el desarrollo e implementación de la oferta de programas de Formación para el Trabajo en diferentes niveles del Marco Nacional de Cualificaciones </t>
  </si>
  <si>
    <t>Sumatoria del porcentaje de avance en el desarrollo e implementación de la oferta de programas de Formación para el Trabajo en diferentes niveles del Marco Nacional de Cualificaciones
Hito 1. Desarrollar dos programas de Formación para el Trabajo relacionados con los niveles 4 y 5 del Marco Nacional de Cualificaciones=20%
Hito 2. Implementar anualmente la oferta a bachilleres de programas de Formación para el Trabajo en los niveles más avanzados del Marco Nacional de Cualificaciones – MNC, enfocados a resolver los desafíos de la cuarta revolución industrial (oferta anual de 2023 a 2030, con peso de 10% cada uno)=80%</t>
  </si>
  <si>
    <t xml:space="preserve">Ministerio de Ciencia, Tecnología e Innovación </t>
  </si>
  <si>
    <t>Dirección de Vocaciones y Formación</t>
  </si>
  <si>
    <t>Porcentaje de avance en la implementación del programa de Estancias Posdoctorales, dando prioridad a la vinculación en entidades del sector empresarial.</t>
  </si>
  <si>
    <t xml:space="preserve">Sumatoria del porcentaje de avance en la implementación del programa de Estancias Postdoctorales, dando prioridad a la vinculación en entidades del sector empresarial.
Hito 1. Desarrollo de la convocatoria del programa = 50%
Hito 2. Implementación del programa = 50%
Nota: La convocatoria a la que hace mención el Hito 1 debe evidenciar la prioridad que tiene la vinculación en entidades del sector empresarial. </t>
  </si>
  <si>
    <t>Flujo</t>
  </si>
  <si>
    <t>Ministerio de Ciencia, Tecnología e Innovación; Departamento Administrativo de la Presidencia de la República; Departamento Nacional de Planeación</t>
  </si>
  <si>
    <t>Dirección de Vocaciones y Formación; Despacho Consejería Presidencial para la Competitividad y la Gestión Público-Privada; Dirección de Innovación y Desarrollo Empresarial</t>
  </si>
  <si>
    <t>Porcentaje de avance en el diseño e implementación de un plan de acción para incluir el fomento a la vinculación doctoral en los diferentes instrumentos de intervención del SNCTI y del SNCI.</t>
  </si>
  <si>
    <t>Sumatoria del porcentaje de avance en el diseño e implementación de un plan de acción para incluir el fomento a la vinculación doctoral en los diferentes instrumentos de intervención del SNCTI y del SNCI
Hito 1. Propuesta borrador del plan de acción=10%
Hito 2. Socialización del borrador=20%
Hito 3. Versión final e implementación del plan de acción=20%
Hito 4. Reporte anual de las acciones implementadas (para 2025, 2026, 2027, 2028 y 2029, 10% cada uno)=50%</t>
  </si>
  <si>
    <t>Porcentaje de avance en la estructuración de un borrador de proyecto normativo que reglamente la carrera administrativa de investigador para el personal científico y tecnológico de los centros e institutos públicos de investigación</t>
  </si>
  <si>
    <r>
      <t>Objetivo 2: Mejorar la capacidad de generación de conocimiento científico y tecnológico; la infraestructura científica y tecnológica, y las capacidades de las IGC y de las entidades de soporte, para aumentar la calidad e impacto en la sociedad colombiana del conocimiento.</t>
    </r>
    <r>
      <rPr>
        <strike/>
        <sz val="12"/>
        <color rgb="FFFF0000"/>
        <rFont val="Arial Narrow"/>
        <family val="2"/>
      </rPr>
      <t xml:space="preserve"> </t>
    </r>
  </si>
  <si>
    <t>Dirección de Generación de Conocimiento; Dirección de Fomento a la Educación Superior; Dirección de Innovación y Desarrollo Empresarial</t>
  </si>
  <si>
    <t>Porcentaje de avance en el estudio, propuesta e implementación de esquemas de reconocimiento a investigadores tanto en el ámbito educativo, como fuera de él.</t>
  </si>
  <si>
    <t>Sumatoria del porcentaje de avance en el estudio, propuesta e implementación de esquemas de reconocimiento a investigadores tanto en el ámbito educativo, como fuera de él
Hito 1. Propuesta borrador de los esquemas de reconocimiento=35%
Hito 2. Socialización del borrador=10%
Hito 3. Versión final e implementación de los esquemas de reconocimiento=20%
Hito 4. Reporte de las acciones implementadas=35%</t>
  </si>
  <si>
    <t>Dirección de Capacidades y Divulgación de la CTeI;  Dirección de Fomento a la Educación Superior; Dirección de Innovación y Desarrollo Empresarial</t>
  </si>
  <si>
    <t>Nelson Andrés Calderón; Janeth Cristina García; Camilo Rivera</t>
  </si>
  <si>
    <t>nacalderon@minciencias.gov.co; jagarcia@mineducacion.gov.co; crivera@dnp.gov.co</t>
  </si>
  <si>
    <t>Porcentaje de avance en el diseño e implementación de la política de "Ciencia Abierta" para Colombia</t>
  </si>
  <si>
    <t>Sumatoria del porcentaje de avance en el diseño e implementación de la politica de "Ciencia Abierta" para Colombia
Hito 1. Propuesta borrador de la política=10%
Hito 2. Socialización del borrador=20%
Hito 3. Versión final y adopción de la política=20%
Hito 4. Reporte anual de las acciones implementadas de la política (para 2026, 2027, 2028, 2029 y 2030, 10% cada uno)=50%</t>
  </si>
  <si>
    <t>PGN-nación- funcionamiento</t>
  </si>
  <si>
    <t>Ministerio de Ciencia, Tecnología e Innovación; Ministerio de Educación Nacional; Ministerio de Salud y Protección Social; Ministerio del Interior; Dirección Nacional de Derecho de Autor</t>
  </si>
  <si>
    <t>Dirección de Generación de Conocimiento; Dirección de Fomento a la Educación Superior; Dirección de Medicamentos y Tecnologías en Salud; Viceministerio para la Participación e Igualdad de Derechos; Dirección General</t>
  </si>
  <si>
    <t xml:space="preserve">Porcentaje de avance en el desarrollo de acciones orientadas al fomento de la Ética en CTI para la investigación clínica y las demás áreas y disciplinas de investigación </t>
  </si>
  <si>
    <t>Sumatoria del porcentaje de avance en el desarrollo de acciones orientadas al fomento de la ética en CTI para la investigación clínica y las demás áreas y disciplinas de investigación 
Hito 1. Definir el alcance de los Comités de Ética tanto para la investigación clínica, como para las demás áreas y disciplinas de investigación, desarrollo tecnológico e innovación, en el marco de una CTI responsable=25%
Hito 2. Definir la reglamentación de los Comités de Ética tanto para la investigación clínica, como para las demás áreas y disciplinas de investigación, desarrollo tecnológico e innovación, en el marco de una CTI responsable=25%
Hito 3. Definir y adoptar lineamientos sobre Buenas prácticas en investigación e integridad científica por parte de los diversos actores del SNCT=25%
Hito 4. Definir necesidades de formación en temas de Ética de la investigación, bioética e integridad científica=25%</t>
  </si>
  <si>
    <t>Ministerio de Ciencia, Tecnología e Innovación;  Ministerio de Cultura</t>
  </si>
  <si>
    <t>Dirección de Generación del Conocimiento; Dirección de Estrategia, Desarrollo y Emprendimiento</t>
  </si>
  <si>
    <t>Porcentaje de avance en el diseño, implementación y evaluación de la estrategia para fomentar la investigación + creación</t>
  </si>
  <si>
    <t xml:space="preserve">Sumatoria del Porcentaje de avance en el diseño, implementación y evaluación de la estrategia para fomentar la investigación + creación
Hito 1. Propuesta borrador de la estrategia=20%
Hito 2. Socialización del borrador=10%
Hito 3. Implementación de la estrategia=40%
Hito 4. Reporte anual de las acciones implementadas (10% cada uno para 2026 y 2027)=20% 
Hito 5. Evaluación de impacto (2028)=10% </t>
  </si>
  <si>
    <t>Ministerio de Ciencia, Tecnología e Innovación</t>
  </si>
  <si>
    <t>Dirección de Generación del Conocimiento</t>
  </si>
  <si>
    <t>Porcentaje de avance en el diseño e implementación de  herramientas de política para fortalecer  las ciencias básicas y la generación de nuevo conocimiento en las diferentes áreas</t>
  </si>
  <si>
    <r>
      <t>Sumatoria del porcentaje de avance en el diseño e implementación de herramientas de política para fortalecer las ciencias básicas y la generación de nuevo conocimiento en las diferentes áreas
Hito 1. Propuesta borrador de plan estratégico de herramientas de política para fortalecer las ciencias básicas y la generación de nuevo conocimiento en las diferentes áreas (2022 y 2023)=20%</t>
    </r>
    <r>
      <rPr>
        <strike/>
        <sz val="12"/>
        <rFont val="Arial Narrow"/>
        <family val="2"/>
      </rPr>
      <t xml:space="preserve"> </t>
    </r>
    <r>
      <rPr>
        <sz val="12"/>
        <rFont val="Arial Narrow"/>
        <family val="2"/>
      </rPr>
      <t xml:space="preserve">
Hito 2. Socialización borrador (2023)=10% 
Hito 3. Versión final de las propuestas (2024 y 2025)=40% 
Hito 4. Reporte anual de las acciones implementadas de las propuesta (para los años 2026 a 2029, 5% cada uno, y para 2030 con ponderación de 10%)=30%</t>
    </r>
  </si>
  <si>
    <t>Ministerio de Ciencia, Tecnología e Innovación; Ministerio de Educación Nacional; Ministerio de Comercio, Industria y Turismo</t>
  </si>
  <si>
    <t>Dirección de Tranferencia y Uso del Conocimiento; Dirección de Fomento a la Educación Superior; Dirección de Regulación</t>
  </si>
  <si>
    <t>Julian Ferro; Janeth Cristina García; Aurelio Enrique Mejía</t>
  </si>
  <si>
    <t>jhferro@minciencias.gov.co; jagarcia@mineducacion.gov.co; amejiam@mincit.gov.co</t>
  </si>
  <si>
    <t>Porcentaje de avance en el diseño e implementación de la estrategia nacional de gestión de activos para la I+D+i</t>
  </si>
  <si>
    <t>Sumatoria del porcentaje de avance en el diseño e implementación de la estrategia nacional de gestión de activos para la I+D+i 
Hito 1. Realizar un estudio de la infraestructura para CTI del país que permita inventariar los equipos robustos, establecer su riesgo de obsolescencia, determinar las necesidades en este aspecto a nivel nacional benchmarking de experiencias internacionales en la materia, propuesta de modelo de gobernanza e instrumento financiero para implementar un programa de mejora y especialización de la infraestructura=10%
Hito 2. Desarrollar un prototipo del sistema de información de activos para la I+D+i=20%
Hito 3. Propuesta de borrador de la estrategia y socialización=20%
Hito 4. Versión final e implementación de la estrategia=10%
Hito 5. Reporte anual de resultados de la implementación de la estrategia (con peso de 20% para 2026, y 10% para 2027 y 2028, 10%) =40%</t>
  </si>
  <si>
    <t>Ministerio de Ciencia, Tecnología e Innovación; Ministerio de Educación Nacional; Ministerio de Ambiente y Desarrollo Sostenible; Ministerio de Agricultura y Desarrollo Rural; Ministerio de Tecnologías de la Información y Comunicaciones; Ministerio de Salud y Protección Social; Ministerio de Minas y Energía</t>
  </si>
  <si>
    <t>Dirección de Generación de Conocimiento; Dirección de Fomento a la Educación Superior; Viceministerio de Políticas y Normalización Ambiental; Dirección de Innovación, Desarrollo Tecnológico y Protección Sanitaria; Dirección de Economía Digital; Dirección de Medicamentos y Tecnologías en Salud; Viceministerio de Energía</t>
  </si>
  <si>
    <t>Porcentaje de avance en la consolidación del programa de financiamiento basal dirigido a los centros de I+D del país, incluidos los pertenecientes a las Instituciones de Educación Superior (IES)</t>
  </si>
  <si>
    <t xml:space="preserve">Sumatoria del porcentaje de avance en la consolidación del programa de financiamiento basal dirigido a los centros de I+D del país, incluidos los pertenecientes a las Instituciones de Educación Superior (IES)
Hito 1. Diseño del Programa de financiamiento=20%
Hito 2. Socialización del Programa=5%
Hito 3. Formalización y adopción del programa=5%
Hito 4. Implementación del Programa=30%
Hito 5. Evaluación de resultados de la implementación del programa (1er evaluación año 2026, 2a evaluación año 2031, 20% cada una)=40% </t>
  </si>
  <si>
    <t>Ministerio de Ciencia, Tecnología e Innovación; Ministerio de Cultura</t>
  </si>
  <si>
    <t>Dirección de Tranferencia y Uso del Conocimiento; Dirección de Estrategia, Desarrollo y Emprendimiento</t>
  </si>
  <si>
    <t>Julián Ferro; Leydi Yojanna Higidio Henao</t>
  </si>
  <si>
    <t>jhferro@minciencias.gov.co; lhigidio@mincultura.gov.co</t>
  </si>
  <si>
    <t>Porcentaje de avance en el diseño e implementación del programa para fortalecer las entidades de soporte de las diferentes regiones del país</t>
  </si>
  <si>
    <t xml:space="preserve">Sumatoria del porcentaje de avance en el diseño e implementación del programa para fortalecer las entidades de soporte de las diferentes regiones del país
Hito 1. Propuesta borrador del programa = 10%.
Hito 2. Socialización del borrador = 20%.
Hito 3. Versión final y adopción del programa = 20%.
Hito 4. Reporte anual de las acciones implementadas (10% cada uno para los años 2025 a 2028, 5% cada uno para 2029 y 2030%)=50%  </t>
  </si>
  <si>
    <t>Ministerio de Ciencia, Tecnología e Innovación; Ministerio de Comercio, Industria y Turismo; Ministerio de Minas y Energía; Ministerio de Ambiente y Desarrollo Sostenible; Ministerio de Salud y Protección Social; Ministerio de Agricultura y Desarrollo Rural; Ministerio de Cultura; Ministerio de Defensa Nacional</t>
  </si>
  <si>
    <t>Viceministerio de Conocimiento, Innovación y Productividad; Dirección de Productividad y Competitividad; Viceministerio de Energía;  Viceministerio de Políticas y Normalización Ambiental; Dirección de Medicamentos y Tecnologías en Salud; Dirección de Innovación, Desarrollo Tecnológico y Protección Sanitaria; Dirección de Estrategia, Desarrollo y Emprendimiento; Dirección de Ciencia, Tecnología e Innovación</t>
  </si>
  <si>
    <t xml:space="preserve">Porcentaje de avance en el diseño y acompañamiento en la implementación de una estrategia para fortalecer el ecosistema científico del país, mediante la formulacion e implementación del plan estratégico para la integración de Institutos y Centros públicos de investigación </t>
  </si>
  <si>
    <t xml:space="preserve">Sumatoria del porcentaje de avance en el diseño y acompañamiento en la implementación de una estrategia para fortalecer el ecosistema científico del país, mediante la formulacion e implementación del plan estratégico para la integración de Institutos y Centros públicos de investigación
Hito 1. Propuesta borrador de plan estrategico de integración de institutos y centros públicos de Investigación  = 20%
Hito 2. Socialización borrador = 10%
Hito 3. Versión final e implementación de las propuestas = 40%
Hito 4. Reporte anual de las acciones implementadas de las propuesta (10% cada uno, para los años 2026, 2027 y 2028)=30% </t>
  </si>
  <si>
    <t>Objetivo 3: Mejorar las capacidades y condiciones para innovar y emprender; la transferencia de conocimiento y tecnología hacia el sector productivo y la sociedad en general, así como las condiciones para favorecer la adopción de tecnologías e  incrementar los niveles de innovación y productividad del país.</t>
  </si>
  <si>
    <t>3.1. Articular la oferta de servicios de extensión tecnológica, con el objeto de incrementar la I+D+i en las empresas para mejorar la productividad.</t>
  </si>
  <si>
    <t>Ministerio de Ciencia, Tecnología e Innovación; Servicio Nacional de Aprendizaje; Departamento Nacional de Planeación</t>
  </si>
  <si>
    <t>Dirección de Tranferencia y Uso del Conocimiento; Dirección de Formación Profesional; Dirección de Innovación y Desarrollo Empresarial</t>
  </si>
  <si>
    <t>Julián Ferro; Nidia Gómez; Camilo Rivera</t>
  </si>
  <si>
    <t>jhferro@minciencias.gov.co; ngomezp@sena.edu.co;  crivera@dnp.gov.co</t>
  </si>
  <si>
    <t xml:space="preserve"> 31/12/2031</t>
  </si>
  <si>
    <t xml:space="preserve">Porcentaje de avance en la articulación de la oferta de servicios de extensión tecnológica, haciendo énfasis en el  desarrollo de capacidades gerenciales y de fomento a la innovación en las empresas </t>
  </si>
  <si>
    <t xml:space="preserve">Sumatoria  del porcentaje de avance en la articulación de la oferta de servicios de extensión tecnológica, haciendo énfasis en el  desarrollo de capacidades gerenciales y de fomento a la innovación en las empresas
Hito 1. Propuesta borrador de oferta consolidada=10%
Hito 2. Socialización borrador=10%
Hito 3. Versión final para iniciar implementación de la oferta  propuesta=30%
Hito 4. Reporte anual de las acciones implementadas de la oferta propuesta (10% cada uno para los años 2026 a 2029, 5% cada uno para 2030 y 2031%)=50% </t>
  </si>
  <si>
    <t>Porcentaje de avance en el rediseño del instrumento de cofinanciación de programas y proyectos de I+D+i (matching grants)</t>
  </si>
  <si>
    <t>Sumatoria del porcentaje de avance en el rediseño del instrumento de cofinanciación de programas y proyectos de I+D+i (matching grants)
Hito 1. Identificación de debilidades/fortalezas de los instrumentos implementados=30% 
Hito 2. Propuesta borrador del rediseño del instrumento=30%
Hito 3. Socialización del borrador=20%
Hito 4. Versión final del instrumento rediseñado=20%</t>
  </si>
  <si>
    <t xml:space="preserve">3.3. Estructurar un  programa orientado a favorecer el relacionamiento entre entidades generadoras de conocimiento y entidades de soporte con la demanda de servicios científicos y tecnológicos del sector empresarial, con base en los resultados y lecciones aprendidas del programa iNNpulsatec. </t>
  </si>
  <si>
    <t>Ministerio de Comercio, Industria y Turismo; Ministerio de Ciencia, Tecnología e Innovación; Ministerio de Ambiente y Desarrollo Sostenible; Ministerio de Agricultura y Desarrollo Rural; Ministerio de Minas y Energía, Ministerio de Tecnologías de la Información y Comunicaciones; Departamento Nacional de Planeación; Ministerio de Defensa Nacional</t>
  </si>
  <si>
    <t>Dirección de Productividad y Competitividad; Dirección de Tranferencia y Uso del Conocimiento; Viceministerio de Políticas y Normalización Ambiental; Dirección de Innovación, Desarrollo Tecnológico y Protección Sanitaria; Viceministerio de Energía; Dirección de Economía Digital; Dirección de Innovación y Desarrollo Empresarial; Dirección de Ciencia, Tecnología e Innovación</t>
  </si>
  <si>
    <t xml:space="preserve"> Juan Sebastian Gutierrez Botero; Julián Ferro; Francisco Cruz Prada; Ángelo Quintero Palacio; Miguel Lotero; Dina María Rodríguez; Camilo Rivera; Hilda Raquel López Gómez</t>
  </si>
  <si>
    <t>jgutierrezb@mincit.gov.co; jhferro@minciencias.gov.co; fjcruzp@minambiente.gov.co; angelo.quintero@minagricultura.gov.co; mlotero@minenergia.gov.co; dmrodriguez@mintic.gov.co; crivera@dnp.gov.co; hilda.lopez@mindefensa.gov.co</t>
  </si>
  <si>
    <t>Porcentaje de avance en la estructuración del programa orientado a favorecer el relacionamiento entre entidades generadoras de conocimiento y entidades de sorporte con la demanda de servicios científicos y tecnológicos del sector empresarial, con base en los resultados y lecciones aprendidas del programa iNNpulsatec</t>
  </si>
  <si>
    <t>Ministerio de Comercio, Industria y Turismo; Departamento Nacional de Planeación; Ministerio de Ciencia, Tecnología e Innovación; Ministerio de Tecnologías de la Información y Comunicaciones; Ministerio de Defensa Nacional; Banco de Comercio Exterior; Fondo Nacional de Garantías; Fondo para el Financiamiento del Sector Agropecuario</t>
  </si>
  <si>
    <t>Porcentaje de avance en el diseño  del programa de incentivos crediticios y garantías para las MiPyMES en cuanto a la importación, compra y uso de nuevas tecnologías y al desarrollo, adopción y adaptación de tecnologías de las industrias 4.0.</t>
  </si>
  <si>
    <t xml:space="preserve">Sumatoria del porcentaje de avance en el diseño  del programa de incentivos crediticios y garantías para las MiPyMES en cuanto a la importación, compra y uso de nuevas tecnologías y al desarrollo, adopción y adaptación de tecnologías de las industrias 4.0. 
Hito 1. Construcción de documento de lineamientos (MINCIT)=25%
Hito 2. Construcción de borrador de propuesta del programa (Bancoldex - FNG)=25%
Hito 3. Socialización del borrador de propuesta del programa (Bancoldex - FNG - MINCIT)=25%
Hito 4. Versión final que contenga el análisis de posibilidades y/o recomendaciones para su implementación=25%
</t>
  </si>
  <si>
    <t>3.5. Implementar una mesa de trabajo permanente con actores del SNCTI para atender las necesidades de medición en materia de transferencia y adopción de tecnologías en el sector empresarial, a través de mejoras en las operaciones estadísticas como la Encuesta de Desarrollo e Innovación Tecnológica (EDIT), entre otras.</t>
  </si>
  <si>
    <t>Departamento Administrativo Nacional de Estadística; Ministerio de Ciencia, Tecnología e Innovación; Departamento Nacional de Planeación</t>
  </si>
  <si>
    <t>Despacho Subdirector General; Oficina de Planeación; Dirección de Innovación y Desarrollo Empresarial</t>
  </si>
  <si>
    <t>Ricardo Valencia Ramírez; Juan de Jesús Reyes; Camilo Rivera</t>
  </si>
  <si>
    <t>RvalenciaR@dane.gov.co; jdjreyes@minciencias.gov.co; crivera@dnp.gov.co</t>
  </si>
  <si>
    <t xml:space="preserve">Porcentaje de avance en la implementación de una mesa de trabajo permanente con actores del SNCTI para atender las necesidades de medición en materia de transferencia y adopción de tecnologías en el sector empresarial, a través de mejoras en las operaciones estadísticas como la Encuesta de Desarrollo e Innovación Tecnológica (EDIT), entre otras </t>
  </si>
  <si>
    <t>Porcentaje de avance en la implementación de una mesa de trabajo permanente con actores del SNCTI para atender las necesidades de medición en materia de transferencia y adopción de tecnologías en el sector empresarial, a través de mejoras en las operaciones estadísticas como la Encuesta de Desarrollo e Innovación Tecnológica (EDIT), entre otras
Hito 1. Conformación mesa de trabajo permanente=30%
Hito 2. Identificación de las necesidades de medición=30%
Hito 3. Revisión de las necesidades=10%
Hito 4. Hoja de ruta para atender las necesidades de medición=30%</t>
  </si>
  <si>
    <t>Objetivo 4: Fortalecer los procesos de inclusión, impacto y cultura de CTI y la comunicación pública del quehacer científico y de la CTI, para lograr un cambio cultural en la sociedad colombiana a través de la valoración y apropiación social del conocimiento.</t>
  </si>
  <si>
    <t xml:space="preserve">4.1. Implementar un programa de experimentación para impulsar proyectos de CTI con enfoque transformativo que promueva la innovación social y la apropiación del conocimiento, el desarrollo de soluciones a partir de métodos participativos y de cocreación, y el impulso a las capacidades científicas en las comunidades y la ciudadanía, siguiendo la recomendación de la Misión Internacional de Sabios. </t>
  </si>
  <si>
    <t xml:space="preserve">Ministerio de Ciencia, Tecnología e Innovación; Ministerio de Ambiente y Desarrollo Sostenible; Ministerio de Agricultura y Desarrollo Rural; Ministerio de Vivienda, Ciudad y Territorio; Ministerio de Cultura; Ministerio de Tecnologías de la Información y Comunicaciones; Ministerio de Minas y Energía;  Ministerio de Educación Nacional; Ministerio del Trabajo; Ministerio de Defensa Nacional; Departamento Administrativo para la de Prosperidad Social
</t>
  </si>
  <si>
    <t>Porcentaje de avance en la implementación del programa de experimentación para impulsar proyectos de CTI con enfoque transformativo</t>
  </si>
  <si>
    <t xml:space="preserve">Sumatoria del porcentaje de avance en la implementación del programa de experimentación para impulsar proyectos de CTI con enfoque transformativo
Hito 1. Propuesta borrador del programa de experimentación y socialización=30%
Hito 2. Versión final e implementación del programa propuesto=20%
Hito 3. Reportes de resultados de la implementación del programa propuesto (para los años 2027, 2028, 2029, 2030 y 2031, 10% cada uno)=50% </t>
  </si>
  <si>
    <t xml:space="preserve">4.2. Generar y adoptar lineamientos técnicos y estratégicos para incentivar el enfoque de apropiación social en la investigación y la creación de programas y unidades de apropiación social de la CTI al interior de las Instituciones de Educación Superior (IES) y actores reconocidos del SNCTI. </t>
  </si>
  <si>
    <t>Dirección de Capacidades y Divulgación de la CTeI; Dirección de Fomento a la Educación Superior</t>
  </si>
  <si>
    <t>Nelson Andrés Calderón; Janeth Cristina García</t>
  </si>
  <si>
    <t>nacalderon@minciencias.gov.co; jagarcia@mineducacion.gov.co</t>
  </si>
  <si>
    <t>Porcentaje de avance en la generación y adopción de lineamientos técnicos y estratégicos para incentivar el enfoque de apropiación social en la investigación y la creación de programas y unidades de apropiación social de la CTI al interior de las Instituciones de Educación Superior (IES) y actores reconocidos del SNCTI</t>
  </si>
  <si>
    <t xml:space="preserve">Sumatoria del porcentaje de avance en la generación y adopción de lineamientos técnicos y estratégicos para incentivar el enfoque de apropiación social en la investigación y la creación de programas y unidades de apropiación social de la CTI al interior de las Instituciones de Educación Superior (IES) y actores reconocidos del SNCTI
Hito 1. Propuesta borrador de los lineamientos=10%
Hito 2. Socialización del borrador=20%
Hito 3. Versión final y adopción de los lineamientos=20%
Hito 4. Reporte de las acciones implementadas (para los años 2026, 2027, 2028, 2029 y 2030, 10% cada uno)=50%
</t>
  </si>
  <si>
    <t>4.3. Promover la creación de museos interactivos y otros centros de ciencia que permitan acercar a niños, jóvenes y la población en general a la ciencia y la tecnología e impulsar la apropiación del conocimiento.</t>
  </si>
  <si>
    <t>Ministerio de Ciencia, Tecnología e Innovación; Ministerio de Cultura; Ministerio de Vivienda, Ciudad y Territorio</t>
  </si>
  <si>
    <t>Porcentaje de avance en la promoción de la creación  de museos interactivos y otros centros de ciencia</t>
  </si>
  <si>
    <r>
      <t>Sumatoria del porcentaje de avance en la promoción de la creación  de museos interactivos y otros centros de ciencia
Hito 1. Propuesta borrador de diseño de museos interactivos y  centros de ciencia=10%
Hito 2. Socialización del borrador=20%
Hito 3. Versión final  propuesta =10%
Hito 4. Hoja de ruta para implementación anual de acci</t>
    </r>
    <r>
      <rPr>
        <sz val="12"/>
        <rFont val="Arial Narrow"/>
        <family val="2"/>
      </rPr>
      <t>ones (a partir de 2026, 12% cada año)</t>
    </r>
    <r>
      <rPr>
        <sz val="12"/>
        <color theme="1"/>
        <rFont val="Arial Narrow"/>
        <family val="2"/>
      </rPr>
      <t xml:space="preserve">=60% </t>
    </r>
  </si>
  <si>
    <t>4.4. Diseñar y desarrollar  el reconocimiento de “Entidad pública promotora del conocimiento”, en el marco del Premio Nacional de Alta Gerencia y del Modelo Integrado de Planeación y Gestión - MIPG.</t>
  </si>
  <si>
    <t>Departamento Administrativo de la Función Pública; Ministerio de Ciencia, Tecnología e Innovación</t>
  </si>
  <si>
    <t>Dirección de Gestión y Desempeño Institucional | Dirección de Gestión del Conocimiento; Oficina Asesora de Planeación</t>
  </si>
  <si>
    <t>María del Pilar García González; María Magdalena Forero Moreno; Juan de Jesús Reyes</t>
  </si>
  <si>
    <t>mpgarcia@funcionpublica.gov.co; mforero@funcionpublica.gov.co; jdjreyes@minciencias.gov.co</t>
  </si>
  <si>
    <t xml:space="preserve">Porcentaje de avance en el diseño y desarrollo del reconocimiento de “Entidad pública promotora del conocimiento”, en el marco del Premio Nacional de Alta Gerencia y del Modelo Integrado de Planeación y Gestión </t>
  </si>
  <si>
    <t xml:space="preserve">Sumatoria del porcentaje de avance en el diseño y desarrollo del reconocimiento de “Entidad pública promotora del conocimiento”, en el marco del Premio Nacional de Alta Gerencia y del Modelo Integrado de Planeación y Gestión 
Hito 1. Diseño de los criterios e indicadores que permitirán evaluar a las entidades=15% 
Hito 2. Propuesta, ajustes y socialización del borrador del reconocimiento=10% 
Hito 3. Incorporación del reconocimiento “Entidad pública promotora del conocimiento” en el Premio Nacional de Alta Gerencia=25% 
Hito 4. Reporte de resultados de la implementación del reconocimiento (para los años 2024 y 2025, 25% cada reporte)=50% </t>
  </si>
  <si>
    <t>4.5. Desarrollar lineamientos técnicos y conceptuales para el fomento y desarrollo de estrategias, programas y proyectos de comunicación pública y divulgación de la CTI en el país.</t>
  </si>
  <si>
    <t>Ministerio de Ciencia, Tecnología e Innovación; Servicio Nacional de Aprendizaje; Ministerio de Educación Nacional; Ministerio de Cultura; Ministerio de Comercio, Industria y Turismo; Ministerio de Defensa Nacional</t>
  </si>
  <si>
    <t>Dirección de Capacidades y Divulgación de la CTeI; Dirección de de Planeación y Direccionamiento Corporativo; Dirección de Fomento a la Educación Superior; Dirección de Audiovisuales, Cine y Medios Interactivos;   Dirección de Productividad y Competitividad; Dirección de Ciencia, Tecnología e Innovación</t>
  </si>
  <si>
    <t>Nelson Andrés Calderón; Elizabeth Blandón; Janeth Cristina García; Jaime Andres Tenorio Tascon; Juan Sebastian Gutierrez Botero; Hilda Raquel López Gómez</t>
  </si>
  <si>
    <t>nacalderon@minciencias.gov.co; blandonb@sena.edu.co; jagarcia@mineducacion.gov.co; jtenorio@mincultura.gov.co; jgutierrezb@mincit.gov.co; hilda.lopez@mindefensa.gov.co</t>
  </si>
  <si>
    <t>Porcentaje de avance en el desarrollo de lineamientos técnicos y conceptuales para el fomento y desarrollo de estrategias, programas y proyectos de comunicación pública y divulgación de la CTI en el país</t>
  </si>
  <si>
    <t>Sumatoria del porcentaje de avance en el desarrollo de lineamientos técnicos y conceptuales para el fomento y desarrollo de estrategias, programas y proyectos de comunicación pública y divulgación de la CTI en el país
Hito 1. Propuesta borrador del documento=10%
Hito 2.  Socialización del borrador del documento =20%
Hito 3.  Versión final del documento= 20%
Hito 4. Reporte de las acciones implementadas=50%</t>
  </si>
  <si>
    <t>4.6. Desarrollar proyectos colaborativos con comunidades en todo el país mediante un enfoque participativo y de co-creación en donde se ejecuten estrategias y actividades de orden territorial para fortalecer la comunicación y la cultura científica.</t>
  </si>
  <si>
    <t>Dirección de Capacidades y Divulgación de la CTeI</t>
  </si>
  <si>
    <t>Nelson Andrés Calderón</t>
  </si>
  <si>
    <t>nacalderon@minciencias.gov.co</t>
  </si>
  <si>
    <t>Porcentaje de avance en el desarrollo de proyectos colaborativos mediante un enfoque participativo y de co-creación para fortalecer territorialmente la comunicación y la cultura científica.</t>
  </si>
  <si>
    <t>4.7.Generar lineamientos para la implementación de un instrumento de infraestructura social y productiva, involucrando un componente de apropiación social del conocimiento.</t>
  </si>
  <si>
    <t>Departamento Administrativo para la Prosperidad Social; Ministerio de Ciencia, Tecnología e Innovación</t>
  </si>
  <si>
    <t>Dirección de Infraestructura Social y Habitat; Dirección de Capacidades y Divulgación de la CTeI</t>
  </si>
  <si>
    <t xml:space="preserve">Andres Torres; Nelson Andrés Calderón </t>
  </si>
  <si>
    <t>andres.torres@prosperidadsocial.gov.co; nacalderon@minciencias.gov.co</t>
  </si>
  <si>
    <t>Porcentaje de avance en la generación de lineamientos para la implementación de un instrumento de infraestructura social y productiva con un componente de apropiación social del conocimiento</t>
  </si>
  <si>
    <t>Sumatoria del porcentaje de avance en la generación de lineamientos para la implementación de un instrumento de infraestructura social y productiva con un componente de apropiación social del conocimiento
Hito 1. Propuesta borrador de los lineamientos para la implementación del instrumento infraestructura social y productiva=20%
Hito 2.  Inclusión del mecanismo de apropiación social de la CTeI en los lineamientos=20%
Hito 3. Formulación de versión final de instrumento=60%</t>
  </si>
  <si>
    <t>Objetivo 5: Aumentar la inclusión social en el desarrollo de la CTI; las capacidades regionales en CTI, y la cooperación a nivel regional e internacional, para consolidar el SNCTI y los sistemas regionales de innovación.</t>
  </si>
  <si>
    <t>5.1. Diseñar e implementar una agenda de acciones para reducir las barreras de género en la formación de capital humano y al interior de la comunidad científica.</t>
  </si>
  <si>
    <t>Ministerio de Ciencia, Tecnología e Innovación; Departamento Administrativo de la Presidencia de la República</t>
  </si>
  <si>
    <t>Porcentaje de avance en el diseño e implementación de una agenda de acciones para reducir las barreras de género en la formación de capital humano y al interior de la comunidad científica</t>
  </si>
  <si>
    <t xml:space="preserve">5.2. Diseñar e implementar una agenda de acciones para reducir las barreras de acceso a la formación de capital humano y al interior de la comunidad científica de las personas con discapacidad. </t>
  </si>
  <si>
    <t>Ministerio de Ciencia, Tecnología e Innovación; Departamento Administrativo de la Presidencia de la República; Ministerio del Trabajo</t>
  </si>
  <si>
    <t>Dirección de Capacidades y Divulgación de la CTeI; Despacho Consejería para la Participación de las Personas con Discapacidad; Viceministerio de Empleo y Pensiones</t>
  </si>
  <si>
    <t>Nelson Andrés Calderón; ​​​Jairo Raúl Clopatofsky; Andrés Felipe Uribe</t>
  </si>
  <si>
    <t>nacalderon@minciencias.gov.co; jairoclopatofsky@presidencia.gov.co; auribe@mintrabajo.gov.co</t>
  </si>
  <si>
    <t xml:space="preserve">Porcentaje de avance en el diseño e implementación  de una agenda de acciones para reducir las barreras de acceso a la formación de capital humano y al interior de la comunidad científica de las personas con discapacidad. </t>
  </si>
  <si>
    <t xml:space="preserve">5.3. Diseñar e implementar una estrategia para apoyar a las regiones en la construcción y desarrollo de su tejido institucional y capacidades de CTI. </t>
  </si>
  <si>
    <t>Dirección de Capacidades y Divulgación de la CTeI; Despacho Consejería Presidencial para las Regiones; Dirección de Innovación y Desarrollo Empresarial</t>
  </si>
  <si>
    <t>Nelson Andrés Calderón; Ana María Palau; Camilo Rivera</t>
  </si>
  <si>
    <t>nacalderon@minciencias.gov.co; anapalau@presidencia.gov.co; crivera@dnp.gov.co</t>
  </si>
  <si>
    <t>Porcentaje de avance en el diseño e implementación de una estrategia de apoyo a las regiones en la construcción y desarrollo de su tejido institucional y capacidades de CTI</t>
  </si>
  <si>
    <t>Sumatoria del porcentaje de avance en el diseño e implementación de estrategia para apoyar a las regiones en la construcción y desarrollo de su tejido institucional y capacidades de CTI
Hito 1. Propuesta borrador de estrategias de apoyo y socialización de borrador=30%
Hito 2. Versión final e implementación de estrategias propuestas=50%
Hito 3. Reporte que de cuenta de los resultados de la implementación de la estrategias diseñadas=20%</t>
  </si>
  <si>
    <t>5.4. Diseñar e implementar instrumentos de relacionamiento y coordinación entre departamentos y regiones para fortalecer los sistemas regionales de Ciencia, Tecnología e Innovación.</t>
  </si>
  <si>
    <t>Porcentaje de avance en el diseño e implementación de instrumentos de relacionamiento y coordinación entre departamentos y regiones para fortalecer los sistemas regionales de Ciencia, Tecnología e Innovación</t>
  </si>
  <si>
    <t>Sumatoria del porcentaje de avance en el diseño e implementación de instrumentos de relacionamiento y coordinación para fortalecer los sistemas regionales de Ciencia, Tecnología e Innovación
Hito 1. Propuesta borrador de diagnóstico y diseño de instrumentos de relacionamiento y coordinación para fortalecer los sistemas regionales de CTI y  socialización del borrador=30%
Hito 2. Versión final e implementación de instrumentos propuestos=50%
Hito 3. Informe de seguimiento que de cuenta de la implementación de los instrumentos de relacionamiento y coordinación propuestos=20%</t>
  </si>
  <si>
    <t>5.6. Continuar elaborando el Índice Departamental de Innovación para Colombia (IDIC), garantizando en cada publicación recursos adicionales que permitan desarrollar investigaciones y nuevos contenidos sobre el entendimiento de las dinámicas de CTI a nivel territorial.</t>
  </si>
  <si>
    <t>Departamento Nacional de Planeación; Ministerio de Ciencia, Tecnología e Innovación</t>
  </si>
  <si>
    <t>Dirección de Innovación y Desarrollo Empresarial; Oficina Asesora de Planeación</t>
  </si>
  <si>
    <t>Camilo Rivera Pérez; Juan de Jesus Reyes</t>
  </si>
  <si>
    <t>crivera@dnp.gov.co; jdjreyes@minciencias.gov.co</t>
  </si>
  <si>
    <t>Número de versiones del Índice Departamental de Innovación para Colombia (IDIC) publicadas</t>
  </si>
  <si>
    <t>Sumatoria del número de versiones del Índice Departamental de Innovación para Colombia (IDIC) publicadas
Nota: Cada una debe garantizar recursos adicionales que permitan desarrollar investigaciones y nuevos contenidos sobre el entendimiento de las dinámicas de CTI a nivel territorial</t>
  </si>
  <si>
    <t xml:space="preserve">5.7. Diseñar e implementar estrategias para promover que las regiones cuenten con políticas de CTI acordes con su ámbito regional y en sintonía con la política nacional. </t>
  </si>
  <si>
    <t>Ministerio de Ciencia, Tecnología e Innovación; Departamento Nacional de Planeación; Ministerio de Comercio, Industria y Turismo</t>
  </si>
  <si>
    <r>
      <t>Dirección de Capacidades y Divulgación de la CTeI; Dirección de Innovación y Desarrollo Empresarial;</t>
    </r>
    <r>
      <rPr>
        <strike/>
        <sz val="12"/>
        <color theme="1"/>
        <rFont val="Arial Narrow"/>
        <family val="2"/>
      </rPr>
      <t xml:space="preserve"> </t>
    </r>
    <r>
      <rPr>
        <sz val="12"/>
        <color theme="1"/>
        <rFont val="Arial Narrow"/>
        <family val="2"/>
      </rPr>
      <t xml:space="preserve"> Dirección de Productividad y Competitividad</t>
    </r>
  </si>
  <si>
    <t>Nelson Andrés Calderón; ​​​Camilo Rivera; Juan Sebastian Gutierrez Botero</t>
  </si>
  <si>
    <r>
      <t>nacalderon@minciencias.gov.co; crivera@dnp.gov.co;</t>
    </r>
    <r>
      <rPr>
        <strike/>
        <u/>
        <sz val="12"/>
        <color rgb="FF0070C0"/>
        <rFont val="Arial Narrow"/>
        <family val="2"/>
      </rPr>
      <t xml:space="preserve"> </t>
    </r>
    <r>
      <rPr>
        <u/>
        <sz val="12"/>
        <color rgb="FF0070C0"/>
        <rFont val="Arial Narrow"/>
        <family val="2"/>
      </rPr>
      <t>jgutierrezb@mincit.gov.co</t>
    </r>
  </si>
  <si>
    <t>Porcentaje de avance en el diseño e implementación de estrategias para promover que las regiones cuenten con políticas de CTI acordes con su ámbito regional y en sintonía con la política nacional</t>
  </si>
  <si>
    <t>Sumatoria del porcentaje de avance en el diseño e implementación de estrategias para promover que las regiones cuenten con políticas de CTI acordes con su ámbito regional y en sintonía con la política nacional
Hito 1. Propuesta borrador de estrategias para promover que las regiones cuenten con políticas de CTeI acordes con su ámbito regional y en sintonía con la política nacional=10%
Hito 2. Socialización borrador=20%
Hito 3. Versión final e implementación de estrategias=20%
Hito 4. Reporte de resultados de la implementación de estrategias=50%</t>
  </si>
  <si>
    <t>Ministerio de Ciencia, Tecnología e Innovación; Ministerio de Relaciones Exteriores; Agencia Presidencial de Cooperación Internacional de Colombia</t>
  </si>
  <si>
    <t>Dirección de Capacidades y Divulgación de la CTeI; Viceministerio de de Relaciones Exteriores; Dirección de Oferta de Cooperación Internacional</t>
  </si>
  <si>
    <t>Nelson Andrés Calderón; Francisco Javier Echeverri; Catalina Quintero Bueno</t>
  </si>
  <si>
    <t xml:space="preserve">nacalderon@minciencias.gov.co; francisco.echeverri@cancilleria.gov.co; catalinaquintero@apccolombia.gov.co </t>
  </si>
  <si>
    <t>Objetivo 6: Mejorar la articulación institucional; el marco regulatorio, y la capacidad de inteligencia e información estratégica en CTI, para mejorar la dinamización; gobernanza, y relacionamiento de actores, del SNCTI.</t>
  </si>
  <si>
    <t>Ministerio de Ciencia, Tecnología e Innovación; Departamento Nacional de Planeación; Departamento Administrativo de la Función Pública</t>
  </si>
  <si>
    <t>Dirección de Inteligencia de Recursos de la CTeI;  Dirección de Innovación y Desarrollo Empresarial; Despacho Subdirector</t>
  </si>
  <si>
    <t>Sandra de Las Lajas; Camilo Rivera; Daniel Araujo Campo</t>
  </si>
  <si>
    <t>sdltorres@minciencias.gov.co; crivera@dnp.gov.co; daraujo@funcionpublica.gov.co</t>
  </si>
  <si>
    <t xml:space="preserve">6.2. Optimizar la oferta de instrumentos de política para el fomento de CTI, para que priorice recursos y acciones alrededor de los retos, desafíos y misiones propuestas por la Misión Internacional de Sabios haciendo uso de la metodología ArCo y de una metodología para la implementación y seguimiento de políticas públicas orientadas por misiones. </t>
  </si>
  <si>
    <t xml:space="preserve">Ministerio de Ciencia, Tecnología e Innovación; Departamento Nacional de Planeación </t>
  </si>
  <si>
    <t>Oficina Asesora de Planeación e Innovación Institucional; Dirección de Innovación y Desarrollo Empresarial</t>
  </si>
  <si>
    <t>Juan de Jesús Reyes; Camilo Rivera</t>
  </si>
  <si>
    <t>jdjreyes@minciencias.gov.co; crivera@dnp.gov.co</t>
  </si>
  <si>
    <t>Porcentaje de avance en la optimización de la oferta de instrumentos de política, para el fomento de CTI para que priorice recursos y acciones alrededor de los retos, desafíos y misiones propuestas por la Misión Internacional de Sabios haciendo uso de la metodología ArCo y de una metodología para la implementación y seguimiento de políticas públicas orientadas por misiones</t>
  </si>
  <si>
    <t>Sumatoria del porcentaje de avance en la optimización de la oferta de instrumentos de política para el fomento de CTI, para que priorice recursos y acciones alrededor de los retos, desafíos y misiones propuestas por la Misión Internacional de Sabios haciendo uso de la metodología ArCo y de una metodología para la implementación y seguimiento de políticas públicas orientadas por misiones 
Hito 1. Propuesta borrador de prorización de recursos y acciones=20%
Hito 2. Propuesta borrador de metodología para la implementación y seguimiento de políticas públicas orientadas por misiones=20%
Hito 3. Socialización de los borradores=10%
Hito 4. Versión final y puesta en marcha de priorización y metodología  para la implementación y seguimiento de políticas públicas orientadas por misiones=25%
Hito 5. Reporte de las acciones implementadas=25%</t>
  </si>
  <si>
    <t xml:space="preserve">6.3. Implementar e incluir mejoras en  la metodología ArCo para favorecer la especialización de roles y funciones de los actores del SNCTI. </t>
  </si>
  <si>
    <t xml:space="preserve">Departamento Nacional de Planeación; Departamento Administrativo de la Presidencia de la República </t>
  </si>
  <si>
    <t>Dirección de Innovación y Desarrollo Empresarial; Despacho Consejería Presidencial para la Competitividad y la Gestión Público-Privada</t>
  </si>
  <si>
    <t>Camilo Rivera Pérez; Clara Elena Parra</t>
  </si>
  <si>
    <t>crivera@dnp.gov.co; claraparra@presidencia.gov.co</t>
  </si>
  <si>
    <t>Número de ciclos de la metodología ArCo implementados con inclusión de mejoras</t>
  </si>
  <si>
    <t>Sumatoria del número de ciclos de la metodología ArCo implementados con inclusión de mejoras</t>
  </si>
  <si>
    <t>6.4. Definir e implementar una agenda regulatoria del sector CTI a corto y mediano plazo teniendo en cuenta los lineamientos en materia de mejora regulatoria del Gobierno Nacional.</t>
  </si>
  <si>
    <t>Ministerio de Ciencia, Tecnología e Innovación; Departamento Nacional de Planeación</t>
  </si>
  <si>
    <t>Viceministerio de Conocimiento Innovación y Productividad; Dirección de Innovación y Desarrollo Empresarial</t>
  </si>
  <si>
    <t>Sergio Cristancho; Camilo Rivera</t>
  </si>
  <si>
    <t>scristancho@minciencias.gov.co; crivera@dnp.gov.co</t>
  </si>
  <si>
    <t>Porcentaje de avance en la definición e implementación de una agenda regulatoria del sector CTI a corto y mediano plazo teniendo en cuenta los lineamientos en materia de mejora regulatoria del Gobierno Nacional</t>
  </si>
  <si>
    <t>Sumatoria del porcentaje de avance en la definición e implementación de una agenda regulatoria del sector CTI a corto y mediano plazo teniendo en cuenta los lineamientos en materia de mejora regulatoria del Gobierno Nacional
Hito 1. Propuesta borrador de agenda regulatoria=10%
Hito 2. Socialización borrador=20%
Hito 3. Versión final e implementación de la agenda regulatoria=20%
Hito 4. Reporte de resultados de la implementación de la agenda regulatoria=50%</t>
  </si>
  <si>
    <t>6.5. Realizar seguimiento a los avances en cada una de las 5 misiones propuestas por la Misión de Sabios.</t>
  </si>
  <si>
    <t>Porcentaje de avance en el seguimiento a los avances en cada una de las 5 misiones propuestas por la Misión de Sabios</t>
  </si>
  <si>
    <t>Sumatoria del porcentaje de avance en el seguimiento a los avances en cada una de las 5 misiones propuestas por la Misión de Sabios
Hito 1. Seguimiento a la  misión “Colombia diversa, bioeconomía y economía creativa”=20%
Hito 2. Seguimiento a la misión “Misión de agua y cambio climático”=20%
Hito 3. Seguimiento a la misión “Colombia hacia un nuevo modelo productivo, sostenible y competitivo”=20%
Hito 4. Seguimiento a la misión “Conocimiento e innovación para la equidad”=20%
Hito 5. Seguimiento a la misión “Educar con calidad para el crecimiento, la equidad y el desarrollo humano”=20%</t>
  </si>
  <si>
    <t xml:space="preserve">6.6. Diseñar e implementar una estrategia para el registro de necesidades específicas de I+D+i de los actores del SNCTI, que permita identificar y priorizar un portafolio focalizado a solucionar problemáticas y necesidades a través de la CTI. </t>
  </si>
  <si>
    <t>Dirección de Transferencia y Uso del Conocimiento</t>
  </si>
  <si>
    <t>Julián Ferro</t>
  </si>
  <si>
    <t xml:space="preserve">jhferro@minciencias.gov.co; </t>
  </si>
  <si>
    <t>Porcentaje de avance en el diseño e implementación de una estrategia para el registro de necesidades específicas de I+D+i de los actores del SNCTI, que permita identificar y priorizar un portafolio focalizado en solucionar problemáticas y necesidades a través de la CTI</t>
  </si>
  <si>
    <t>Porcentaje de avance en el diseño e implementación de una estrategia para el registro de necesidades específicas de I+D+i de los actores del SNCTI que permita identificar y priorizar un portafolio focalizado a solucionar problemáticas y necesidades a través de la CTI.
Hito 1. Diseño de la propuesta de la estrategia para registro de necesidades específicas de I+D+i que permita identificar y priorizar un portafolio focalizado a solucionar problemáticas y necesidades a través de la CTI=50%
Hito 2. Implementación de la estrategia para registro de necesidades específicas de I+D+i que permita identificar y priorizar un portafolio focalizado a solucionar problemáticas y necesidades a través de la CTI=50%</t>
  </si>
  <si>
    <t>6.7. Desarrollar e implementar una estrategia de prospectiva en CTI.</t>
  </si>
  <si>
    <t>Porcentaje de avance en el desarrollo e implementación de una estrategia de prospectiva en CTI</t>
  </si>
  <si>
    <t>Sumatoria del porcentaje de avance en el desarrollo e implementación de una estrategia de prospectiva en CTI
Hito 1. Propuesta borrador de la estrategia de prospectiva en CTI=10%
Hito 2. Socialización del borrador=20%
Hito 3. Versión final e implementación de la estrategia de prospectiva en CTI=20%
Hito 4. Reporte de las acciones implementadas de la implementación de la estrategia de prospectiva en CTI=50%</t>
  </si>
  <si>
    <t>6.8. Implementar una agenda de mejora en las estadísticas y métricas relacionadas con CTI para dar cumplimiento a los requerimientos internos asociados a esta política y a los estándares definidos por la OCDE, profundizando en la medición de I+D a partir de un sistema de seguimiento a la inversión en Investigación y Desarrollo del país, que permita desagregarla por sectores y departamentos y esté articulado con el Sistema Estadístico Nacional - SEN y el Sistema de Seguimiento y Evaluación de Gestión - SINERGIA.</t>
  </si>
  <si>
    <t>Despacho Subdirector General; Oficina Asesora de Planeación e Innovación Institucional; Dirección de Innovación y Desarrollo Empresarial</t>
  </si>
  <si>
    <t>Ricardo Valencia Ramirez; Juan de Jesús Reyes;  Camilo Rivera</t>
  </si>
  <si>
    <t>Porcentaje de avance en la implementación de una agenda de mejora en las estadísticas y métricas relacionadas con CTI para dar cumplimiento a los requerimientos internos asociados a esta política y a los estándares definidos por la OCDE</t>
  </si>
  <si>
    <t>6.9. Fortalecer y profundizar el uso del Portal de Innovación “www.innovamos.gov.co” como ventanilla única de la oferta de instrumentos de CTI.</t>
  </si>
  <si>
    <t>Porcentaje de avance en el fortalecimiento y profundización del uso del Portal de Innovación “www.innovamos.gov.co” como ventanilla única de la oferta de instrumentos de CTI</t>
  </si>
  <si>
    <t xml:space="preserve">Sumatoria del porcentaje de avance en el fortalecimiento y profundización del uso del Portal de Innovación “www.innovamos.gov.co” como ventanilla única de la oferta de instrumentos de CTI
Hito 1. Propuesta borrador de iniciativas para fortalecer el uso del Portal de Innovación “www.innovamos.gov.co”, incluyendo un nuevo desarrollo para la visualización de los resultados de los proyectos en CTI financiados con recursos públicos y mejoras en la experiencia de usuario=10%
Hito 2. Socialización borrador=20%
Hito 3. Versión final e implementación iniciativas=20%
Hito 4. Reporte de resultados de la implementación de las iniciativas (para los años 2025, 2026,  2027, 2028, 2029 y 2030, con peso de 5% cada uno, y 2031 con peso de 20%)=50% </t>
  </si>
  <si>
    <t>Ministerio de Ciencia, Tecnología e Innovación; Departamento Nacional de Planeación; Ministerio de Tecnologías de la Información y Comunicaciones; Departamento Administrativo Nacional de Estadística</t>
  </si>
  <si>
    <t>6.11. Definir e implementar mejoras en la plataforma SCIENTI, dentro de las cuales se encuentran su incorporación en los Servicios Ciudadanos Digitales de Autenticación y en la Carpeta Ciudadana Digital.</t>
  </si>
  <si>
    <t>Ministerio de Ciencia, Tecnología e Innovación; Ministerio de Tecnologías de la Información y Comunicaciones</t>
  </si>
  <si>
    <t>Porcentaje de avance en la definición e implementación de un plan de mejora de la plataforma SCIENTI</t>
  </si>
  <si>
    <t>Sumatoria del porcentaje de avance en la definición e implementación de un plan de mejora de la plataforma SCIENTI
Hito 1. Propuesta borrador del plan de mejora de SCIENTI=10%
Hito 2. Socialización del borrador e incorporación de los comentarios, ajustes y recomendaciones recibidos=20%
Hito 3. Versión final e implementación del plan de mejora=10%
Hito 4. Informe que de cuenta de la implementación del plan de mejora (para los años 2025, 2026, 2027, 2028, 2029 y 2030, 10% cada uno)=60%</t>
  </si>
  <si>
    <t xml:space="preserve">6.12. Integrar al Sistema de Información Estadística de Ciencia, Tecnología e Innovación los datos e indicadores del sector Ciencia, Tecnología e Innovación como ecosistema de información, apalancado en el Sistema Estadístico Nacional. </t>
  </si>
  <si>
    <t>RValenciaR@dane.gov.co; jdjreyes@minciencias.gov.co; crivera@dnp.gov.co</t>
  </si>
  <si>
    <t>Porcentaje de avance en la integración de los datos e indicadores del sector Ciencia, Tecnología e Innovación al Sistema de Información Estadística de Ciencia, Tecnología e Innovación</t>
  </si>
  <si>
    <t>Sumatoria del porcentaje de avance en la integración de los datos e indicadores del sector Ciencia, Tecnología e Innovación al Sistema de Información Estadística de Ciencia, Tecnología e Innovación
Hito 1. Diagnóstico de datos e indicadores a integrar=10%
Hito 2. Propuesta borrador de hoja de ruta para la integración=20%
Hito 3. Versión final y socialización de propuesta=30%
Hito 4.  Informe que de cuenta de los datos e indicadores integrados=40%</t>
  </si>
  <si>
    <t>Objetivo 7: Incrementar  la financiación en CTI; mejorar su eficiencia y eficacia, y su monitoreo y evaluación, para incrementar el alcance y la optimización de las inversiones en CTI.</t>
  </si>
  <si>
    <t>7.1. Reglamentar el Marco de Inversión en CTI consignado en el Artículo 21 de la Ley 1286 de 2009 para fomentar la articulación entre entidades y la optimización de la oferta de instrumentos.</t>
  </si>
  <si>
    <t>Departamento Nacional de Planeación; Ministerio de Ciencia, Tecnología e Innovación; Ministerio de Hacienda y Crédito Público</t>
  </si>
  <si>
    <t>Dirección de Innovación y Desarrollo Empresarial; Oficina Asesora de Planeación e Innovación Institucional; Oficina Asesora Jurídica</t>
  </si>
  <si>
    <t>Camilo Rivera Pérez; Juan de Jesús Reyes; Juanita Castro Romero</t>
  </si>
  <si>
    <t>crivera@dnp.gov.co; jdjreyes@minciencias.gov.co; juanita.castro@minhacienda.gov.co</t>
  </si>
  <si>
    <t>Porcentaje de avance en la reglamentación del Marco de Inversión en CTI consignado en el Artículo 21 de la Ley 1286 de 2009</t>
  </si>
  <si>
    <t>Sumatoria del porcentaje de avance en la reglamentación del Marco de Inversión en CTI consignado en el Artículo 21 de la Ley 1286 de 2009
Hito 1. Propuesta borrador de reglamentación=30%
Hito 2. Socialización del borrador=30%
Hito 3. Versión final y expedición de la reglamentación=40%
Nota: Línea Base (LB) corresponde a 20% del Hito 1.</t>
  </si>
  <si>
    <t>7.2. Desarrollar e implementar una hoja de ruta para impulsar el instrumento de Compra Pública para la Innovación.</t>
  </si>
  <si>
    <t>Dirección de Innovación y Desarrollo Empresarial; Viceministerio de Conocimiento, Innovación y Productividad</t>
  </si>
  <si>
    <t>Camilo Rivera Pérez; Sergio Cristancho</t>
  </si>
  <si>
    <t>crivera@dnp.gov.co; scristancho@minciencias.gov.co</t>
  </si>
  <si>
    <t>Porcentaje de avance en el desarrollo e implementación de una hoja de ruta para impulsar el instrumento de Compra Pública para la Innovación</t>
  </si>
  <si>
    <t>Sumatoria del porcentaje de avance en el desarrollo e implementación de una hoja de ruta para impulsar el instrumento de Compra Pública para la Innovación
Hito 1. Propuesta borrador de la hoja de ruta=10%
Hito 2. Socialización del borrador=20%
Hito 3. Versión final y adopción de la hoja de ruta=20%
Hito 4. Reporte de las acciones implementadas=50%</t>
  </si>
  <si>
    <t>7.3. Diseñar e implementar un plan de acción para mejorar el uso del Fondo Francisco José Caldas.</t>
  </si>
  <si>
    <t>Dirección de Inteligencia de Recursos de la CTeI; Dirección de Innovación y Desarrollo Empresarial</t>
  </si>
  <si>
    <t>Sandra de Las Lajas; Camilo Rivera</t>
  </si>
  <si>
    <t>sdltorres@minciencias.gov.co; crivera@dnp.gov.co</t>
  </si>
  <si>
    <t>Porcentaje de avance en el diseño e implementación de un plan de acción para mejorar el uso del Fondo Francisco José Caldas</t>
  </si>
  <si>
    <t>Sumatoria del porcentaje de avance en el diseño e implementación de un plan de acción para mejorar el uso del Fondo Francisco José Caldas
Hito 1. Documento diagnóstico de fortalezas y debilidades=20%
Hito 2. Propuesta borrador plan de acción=20% 
Hito 3. Socialización borrador=20% 
Hito 4. Versión final e implementación del plan de acción=20% 
Hito 5. Reporte de resultado de la implementación del plan de acción=20%</t>
  </si>
  <si>
    <t>7.4 Adelantar las gestiones requeridas para garantizar la financiación de las inversiones contenidas en esta política buscando dar continuidad a su financiación a largo plazo.</t>
  </si>
  <si>
    <t xml:space="preserve">jdjreyes@minciencias.gov.co; crivera@dnp.gov.co; </t>
  </si>
  <si>
    <t>Porcentaje de avance en el desarrollo de las gestiones requeridas para garantizar la financiación de las inversiones contenidas en esta política buscando dar continuidad a su financiación a largo plazo</t>
  </si>
  <si>
    <t>Porcentaje de avance en el desarrollo de las gestiones requeridas para garantizar la financiación de las inversiones contenidas en esta política buscando dar continuidad a su financiación a largo plazo
Hito 1. Análisis e identificación de las acciones de esta política, que requieren recursos de vigencias futuras para su ejecución=50%
Hito 2. Solicitud al CONFIS del aval fiscal para las acciones que requieran recursos de vigencias futuras, según el análisis contemplado en el Hito 1=50%</t>
  </si>
  <si>
    <t xml:space="preserve">7.5. Desarrollar e implementar mecanismos que generen incentivos para comprometer recursos en ACTI desde los sectores administrativos, a través del desarrollo de un mecanismo que adicione al techo presupuestal de MinCiencias de la vigencia subsiguiente aquellos recursos que los sectores no hayan comprometido en ACTI en la última vigencia presupuestal, para dar cumplimiento a las metas establecidas en el marco de inversión en CTI. </t>
  </si>
  <si>
    <t>Departamento Nacional de Planeación; Ministerio de Hacienda y Crédito Público; Ministerio de Ciencia, Tecnología e Innovación</t>
  </si>
  <si>
    <t>Dirección de Innovación y Desarrollo Empresarial; Dirección de Presupuesto Público Nacional;  Oficina Asesora de Planeación e Innovación Institucional;</t>
  </si>
  <si>
    <t>Camilo Rivera; Claudia Numa; Juan de Jesús Reyes</t>
  </si>
  <si>
    <t>crivera@dnp.gov.co; Claudia.Numa@minhacienda.gov.co; jdjreyes@minciencias.gov.co</t>
  </si>
  <si>
    <t>Porcentaje de avance en el  desarrollo e implementación de mecanismos que generen incentivos para comprometer recursos en ACTI desde los sectores administrativos</t>
  </si>
  <si>
    <t>Sumatoria del porcentaje de avance en el desarrollo e implementación de mecanismos que generen incentivos para comprometer recursos en ACTI desde los sectores administrativos
Hito 1. Identificación de recursos no comprometidos en ACTI=25%
Hito 2. Propuesta de borrador de mecanismo  para generar incentivos para comprometer recursos en ACTI=25%
Hito 3. Socialización de borrador con sectores=20%
Hito 4. Versión final e implementación del mecanismo propuesto=30%</t>
  </si>
  <si>
    <t>7.6. Incrementar el ámbito de alcance de la metodología ArCo a recursos de funcionamiento, cooperación internacional y entidades que no hagan parte del PGN.</t>
  </si>
  <si>
    <t xml:space="preserve">Porcentaje de avance en el incremento del ámbito de  alcance de  la metodología ArCo a recursos de funcionamiento, cooperación internacional y entidades que no hagan parte del PGN
 </t>
  </si>
  <si>
    <t xml:space="preserve">Sumatoria del porcentaje de avance en el incremento del ámbito de  alcance de  la metodología ArCo a recursos de funcionamiento, cooperación internacional y entidades que no hagan parte del PGN.
Hito 1. Implementación anual metodología ArCo (5% anual de 2022 a 2031)=50% 
Hito 2. Inclusión de nuevas fuentes (2023)=20% 
Hito 3 . Socialización con actores involucrados (2025)= 15%
Hito 4. Nueva implementación de la metodología Arco (2026)= 15%
Nota: La implementación anual de la metodología Arco a la que hace referencia el Hito 1, desde el año 2027 tendrá en cuenta la nueva metodología implementada según el Hito 4. </t>
  </si>
  <si>
    <r>
      <t>7.7. Realizar ajustes normativos para aumentar la difusión del instrumento de beneficios tributarios,</t>
    </r>
    <r>
      <rPr>
        <strike/>
        <sz val="12"/>
        <rFont val="Arial Narrow"/>
        <family val="2"/>
      </rPr>
      <t xml:space="preserve"> </t>
    </r>
    <r>
      <rPr>
        <sz val="12"/>
        <rFont val="Arial Narrow"/>
        <family val="2"/>
      </rPr>
      <t xml:space="preserve">siguiendo buenas prácticas internacionales.
</t>
    </r>
  </si>
  <si>
    <t>Dirección de Tranferencia y Uso del Conocimiento; Dirección de Innovación y Desarrollo Empresarial;  Dirección de Productividad y Competitividad</t>
  </si>
  <si>
    <t>Julian Ferro; Camilo Rivera; Juan Sebastian Gutierrez Botero</t>
  </si>
  <si>
    <t>jhferro@minciencias.gov.co; crivera@dnp.gov.co; jgutierrezb@mincit.gov.co</t>
  </si>
  <si>
    <t>Porcentaje de avance en la realización de ajustes normativos para aumentar la difusión del instrumento de beneficios tributarios, siguiendo buenas prácticas internacionales</t>
  </si>
  <si>
    <t>Sumatoria del porcentaje de avance en la realización de ajustes normativos para aumentar la difusión del instrumento de beneficios tributarios, siguiendo buenas prácticas internacionales
Hito 1. Propuesta borrador de ajustes normativos, siguiendo buenas prácticas internacionales=20%.
Hito 2. Socialización del borrador=10%
Hito 3. Versión final de la propuesta de cambios normativos e implementación de las acciones=40%
Hito 4. Reporte de resultados de la implementación de los cambios normativos viables=10%
Hito 5. Evaluación de impacto de los ajustes normativos=20%</t>
  </si>
  <si>
    <t>7.8. Optimizar el funcionamiento de las convocatorias públicas, abiertas y competitivas de la Asignación CTI del SGR orientando los recursos hacia el cumplimiento de las inversiones descritas en la presente política.</t>
  </si>
  <si>
    <t>Dirección de Capacidades y Divulgación de la CTeI; Dirección de Innovación y Desarrollo Empresarial</t>
  </si>
  <si>
    <t>Nelson Andrés Calderón; Camilo Rivera</t>
  </si>
  <si>
    <t>nacalderon@minciencias.gov.co; crivera@dnp.gov.co</t>
  </si>
  <si>
    <t>Porcentaje de avance en la optimización del funcionamiento de las convocatorias públicas, abiertas y competitivas de la Asignación CTI del SGR orientando los recursos hacia el cumplimiento de las inversiones descritas en la presente política</t>
  </si>
  <si>
    <t>Sumatoria del porcentaje de avance en la optimización del funcionamiento de las convocatorias públicas, abiertas y competitivas de la Asignación CTI del SGR orientando los recursos hacia el cumplimiento de las inversiones descritas en la presente política
Hito 1. Hoja de ruta para la optimización del funcionamiento de las convocatorias de la Asignación CTI del SGR=25%
Hito 2. Presentación de propuestas a la Comisión Rectora del SGR para la simplificación de requisitos documentales y la reducción en los tiempos de evaluación y viabilidad de los proyectos=25%
Hito 3. Presentación de propuestas de mejora al OCAD CTI para la inclusión de incentivos para aumentar la presentación de proyectos regionales en los que participen dos o más departamentos, el apalancamiento de contrapartidas por parte de los actores CTI y el desarrollo de contenidos para facilitar la estructuración de proyectos=25%
Hito 4. Diseño de mecanismos y estrategias de desarrollo para promover el aumento de la cooperación internacional y la capacidad de realizar proyectos en alianza, entre otros=25%</t>
  </si>
  <si>
    <t>7.9. Diseñar e implementar una estrategia para mejorar los esquemas de monitoreo, seguimiento y evaluación de las intervenciones y proyectos de CTI financiados con recursos públicos.</t>
  </si>
  <si>
    <t>Dirección de Innovación y Desarrollo Empresarial; Oficina Asesora de Planeación e Innovación Institucional</t>
  </si>
  <si>
    <t>Camilo Rivera Pérez; Juan de Jesús Reyes</t>
  </si>
  <si>
    <t>Porcentaje de avance en el diseño e implementación de una estrategia para mejorar los esquemas de monitoreo, seguimiento y evaluación de las intervenciones y proyectos de CTI financiados con recursos públicos</t>
  </si>
  <si>
    <t>Porcentaje de avance en el diseño e implementación de una estrategia para mejorar los esquemas de monitoreo, seguimiento y evaluación de las intervenciones y proyectos de CTI financiados con recursos públicos
Hito 1. Propuesta borrador de la estrategia=25%
Hito 2. Socialización del borrador=25%
Hito 3. Versión final e implementación de la estrategia=25%
Hito 4. Reporte de resultados de la implementación de la estrategia=25%</t>
  </si>
  <si>
    <r>
      <t>Diferencia entre el total de recursos asignados a las acciones y el costo total de las acciones</t>
    </r>
    <r>
      <rPr>
        <b/>
        <vertAlign val="superscript"/>
        <sz val="11"/>
        <rFont val="Arial Narrow"/>
        <family val="2"/>
      </rPr>
      <t xml:space="preserve"> (1)</t>
    </r>
  </si>
  <si>
    <t>Avance total</t>
  </si>
  <si>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</si>
  <si>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</si>
  <si>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</si>
  <si>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</si>
  <si>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</si>
  <si>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</si>
  <si>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4. ¿Qué gestión adelantó la dirección técnica líder para contribuir al cumplimiento de las acciones del documento CONPES, en particular para aquellas que se encuentran rezagadas en su ejecución?</t>
  </si>
  <si>
    <t>Corte No. 1
MM/AA</t>
  </si>
  <si>
    <t xml:space="preserve">1. </t>
  </si>
  <si>
    <t xml:space="preserve">2. </t>
  </si>
  <si>
    <t xml:space="preserve">3. </t>
  </si>
  <si>
    <t>Corte No. 2
MM/AA</t>
  </si>
  <si>
    <t>Corte No. 3
MM/AA</t>
  </si>
  <si>
    <t>Corte No. N
MM/AA</t>
  </si>
  <si>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</si>
  <si>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Seguimiento al avance de los indicadores de resultado</t>
  </si>
  <si>
    <t>Avance de los resultados</t>
  </si>
  <si>
    <t>Nombre del indicador</t>
  </si>
  <si>
    <t>Fórmula del indicador</t>
  </si>
  <si>
    <t>Meta 
2022</t>
  </si>
  <si>
    <t>Meta 
2023</t>
  </si>
  <si>
    <t>Meta 
2024</t>
  </si>
  <si>
    <t>Meta 
2025</t>
  </si>
  <si>
    <t>Meta 
2026</t>
  </si>
  <si>
    <t>Meta 
2027</t>
  </si>
  <si>
    <t>Meta 
2028</t>
  </si>
  <si>
    <t>Meta 
2029</t>
  </si>
  <si>
    <t>Meta 
2030</t>
  </si>
  <si>
    <t>Meta 
2031</t>
  </si>
  <si>
    <t>Corte No. 1
06/2022</t>
  </si>
  <si>
    <t>Corte No. 2
12/2022</t>
  </si>
  <si>
    <t>Corte No. 3
06/2023</t>
  </si>
  <si>
    <t>Corte No. 4
12/2023</t>
  </si>
  <si>
    <t>Corte No. 5
06/2024</t>
  </si>
  <si>
    <t>Corte No. 6
12/2024</t>
  </si>
  <si>
    <t>Corte No. 7
06/2025</t>
  </si>
  <si>
    <t>Corte No. 8
12/2025</t>
  </si>
  <si>
    <t>Corte No. 9
06/2026</t>
  </si>
  <si>
    <t>Corte No. 10
12/2026</t>
  </si>
  <si>
    <t>Corte No. 11: 
06/2027</t>
  </si>
  <si>
    <t>Corte No. 12
12/2027</t>
  </si>
  <si>
    <t>Corte No. 13
06/2028</t>
  </si>
  <si>
    <t>Corte No. 14
12/2028</t>
  </si>
  <si>
    <t>Corte No. 15
06/2029</t>
  </si>
  <si>
    <t>Corte No. 16
12/2029</t>
  </si>
  <si>
    <t>Corte No. 17
06/2030</t>
  </si>
  <si>
    <t>Corte No. 18
12/2030</t>
  </si>
  <si>
    <t>Corte No. 19
06/2031</t>
  </si>
  <si>
    <t>Corte No. 20
12/2031</t>
  </si>
  <si>
    <t xml:space="preserve">Valor </t>
  </si>
  <si>
    <t>Indicador
Año 1</t>
  </si>
  <si>
    <t>% de avance
Año 1</t>
  </si>
  <si>
    <t>Indicador
Año 2</t>
  </si>
  <si>
    <t>% de avance
Año 2</t>
  </si>
  <si>
    <t>Indicador
Año 3</t>
  </si>
  <si>
    <t>% de avance
Año 3</t>
  </si>
  <si>
    <t>Indicador
Año 4</t>
  </si>
  <si>
    <t>% de avance
Año 4</t>
  </si>
  <si>
    <t>Indicador
Año 5</t>
  </si>
  <si>
    <t>% de avance
Año 5</t>
  </si>
  <si>
    <t>Indicador
Año 6</t>
  </si>
  <si>
    <t>% de avance
Año 6</t>
  </si>
  <si>
    <t>Indicador
Año 7</t>
  </si>
  <si>
    <t>% de avance
Año 7</t>
  </si>
  <si>
    <t>Indicador
Año 8</t>
  </si>
  <si>
    <t>% de avance
Año 8</t>
  </si>
  <si>
    <t>Indicador
Año 9</t>
  </si>
  <si>
    <t>% de avance
Año 9</t>
  </si>
  <si>
    <t>Indicador
Año 10</t>
  </si>
  <si>
    <t>% de avance
Año 10</t>
  </si>
  <si>
    <t>Número de estancias postdoctorales asignadas</t>
  </si>
  <si>
    <t>Sumatoria de estancias postdoctorales asignadas por el Gobierno nacional</t>
  </si>
  <si>
    <t xml:space="preserve">Sumatoria del número de proyectos de fortalecimiento de institutos y centros de I+D reconocidos, apoyados por medio del programa de financiamiento basal </t>
  </si>
  <si>
    <t>Inversión privada en I+D como porcentaje del PIB</t>
  </si>
  <si>
    <t>(Valor de Inversión privada en I+D / Valor del PIB del país) * 100</t>
  </si>
  <si>
    <t>Número de proyectos colaborativos mediante un enfoque participativo y de co-creación para fortalecer territorialmente la comunicación y la cultura científica.</t>
  </si>
  <si>
    <t xml:space="preserve">Sumatoria del número de proyectos del desarrollo de la comunicación y la cultura científica con énfasis en disciplinas STEAM financiados y cocreados con comunidades regionales. </t>
  </si>
  <si>
    <t>Número de departamentos con desempeño medio-alto y alto en el IDIC</t>
  </si>
  <si>
    <t>Sumatoria del número de departamentos con desempeño medio-alto y alto en el IDIC</t>
  </si>
  <si>
    <t>Puntaje en el Índice Global de Innovación</t>
  </si>
  <si>
    <t>Puntaje anual del país en el Índice Global de Innovación</t>
  </si>
  <si>
    <t>Inversión nacional en I+D como porcentaje del PIB</t>
  </si>
  <si>
    <t>(Valor de Inversión nacional en I+D / Valor del PIB del país) * 100</t>
  </si>
  <si>
    <t>HOJA DE VIDA DEL INDICADOR DE RESULTADO 1</t>
  </si>
  <si>
    <t>Característifcas generales</t>
  </si>
  <si>
    <t>Relación entre el indicador de resultado y acciones</t>
  </si>
  <si>
    <t>Estrategia transversal / Regional</t>
  </si>
  <si>
    <t xml:space="preserve"> V. Pacto por la Ciencia, la Tecnología y la Innovación​​: un sistema para construir el conocimiento de la Colombia del futuro. </t>
  </si>
  <si>
    <t xml:space="preserve">Objetivo 1: Incrementar las vocaciones científicas en la población infantil y juvenil; vocaciones , la formación en CTI, y la vinculación del capital humano relacionado en el mercado laboral, para cerrar las brechas de talento humano; fortalecer el capital humano en CTI del país, y aumentar la inserción y la demanda de doctores en el sector productivo.           </t>
  </si>
  <si>
    <t>Programa (PND)</t>
  </si>
  <si>
    <t>Sector</t>
  </si>
  <si>
    <t>Ciencia, Tecnologia e Innovación</t>
  </si>
  <si>
    <t>Descripción</t>
  </si>
  <si>
    <t>Medir el número de estancias asignadas anualmente en el programa "Estancias Postdoctorales" del Ministerio de Ciencia, Tecnología e Innovación. Es relevante este indicador para evidenciar el aumento en la vinculación de doctores en el SNCTI.</t>
  </si>
  <si>
    <t>Medición</t>
  </si>
  <si>
    <t>Unidad de medida</t>
  </si>
  <si>
    <t>Kilómetros</t>
  </si>
  <si>
    <t>Toneladas</t>
  </si>
  <si>
    <t>Programas</t>
  </si>
  <si>
    <t>Días</t>
  </si>
  <si>
    <t>Tasa</t>
  </si>
  <si>
    <t>Hectáreas</t>
  </si>
  <si>
    <t>Habitantes</t>
  </si>
  <si>
    <t>Acuerdos</t>
  </si>
  <si>
    <t>Porcentaje</t>
  </si>
  <si>
    <t>Índice</t>
  </si>
  <si>
    <t>Otro</t>
  </si>
  <si>
    <t>X</t>
  </si>
  <si>
    <t>Cuál?</t>
  </si>
  <si>
    <t>Estancias postdoctorales apoyadas</t>
  </si>
  <si>
    <t>Línea Base (LB)</t>
  </si>
  <si>
    <t>LB</t>
  </si>
  <si>
    <t>Fecha de LB</t>
  </si>
  <si>
    <t>Fuente LB</t>
  </si>
  <si>
    <t>Metas</t>
  </si>
  <si>
    <t>Metodología de medición</t>
  </si>
  <si>
    <t xml:space="preserve">A partir de los resultados anuales del programa de "Estancias postdoctorales", se contabiliza el número de beneficiarios									</t>
  </si>
  <si>
    <t xml:space="preserve">Fuentes de información </t>
  </si>
  <si>
    <t>Días de rezago</t>
  </si>
  <si>
    <t>Serie disponible</t>
  </si>
  <si>
    <t>Seguimiento</t>
  </si>
  <si>
    <t>Avance</t>
  </si>
  <si>
    <t>Año 1</t>
  </si>
  <si>
    <t>Año 2</t>
  </si>
  <si>
    <t>Año 3</t>
  </si>
  <si>
    <t>Año 4</t>
  </si>
  <si>
    <t>Año 5</t>
  </si>
  <si>
    <t>Año 6</t>
  </si>
  <si>
    <t>Año 7</t>
  </si>
  <si>
    <t>Año 8</t>
  </si>
  <si>
    <t>Año 9</t>
  </si>
  <si>
    <t>Año 10</t>
  </si>
  <si>
    <t>Corte 1:
MM</t>
  </si>
  <si>
    <t>Corte 2:
MM</t>
  </si>
  <si>
    <t>Fecha de medición</t>
  </si>
  <si>
    <t>Datos del  responsable del indicador</t>
  </si>
  <si>
    <t>Nombre funcionario:</t>
  </si>
  <si>
    <t>Juan de Jesús Reyes Rodriguez</t>
  </si>
  <si>
    <t>Cargo:</t>
  </si>
  <si>
    <t>Jefe Oficina Asesora de Planeación</t>
  </si>
  <si>
    <t>Entidad:</t>
  </si>
  <si>
    <t>Dependencia:</t>
  </si>
  <si>
    <t>Oficina Asesora de Planeación</t>
  </si>
  <si>
    <t>Correo electrónico:</t>
  </si>
  <si>
    <t>jdjreyes@minciencias.gov.co</t>
  </si>
  <si>
    <t>Teléfono:</t>
  </si>
  <si>
    <t>6258480 Ext: 3300</t>
  </si>
  <si>
    <t>Observaciones</t>
  </si>
  <si>
    <t>HOJA DE VIDA DEL INDICADOR DE RESULTADO 2</t>
  </si>
  <si>
    <t xml:space="preserve">Objetivo 2: Mejorar la capacidad de generación de conocimiento científico y tecnológico; la infraestructura científica y tecnológica, y las capacidades de las IGC y de las entidades de soporte, para aumentar la calidad e impacto de la generación de conocimiento en la sociedad colombiana. </t>
  </si>
  <si>
    <t>Medición del número de proyectos de fortalecimiento de institutos y centros de I+D reconocidos, apoyados por medio del programa de financiamiento basal a cargo del Ministerio de Ciencia, Tecnología e Innovación. Es relevante este indicador para evidenciar el aumento de la financiación hacia los centros e institutos de I+D.</t>
  </si>
  <si>
    <t>Proyectos de fortalecimiento de Centros e institutos de I+D apoyados</t>
  </si>
  <si>
    <t>Ministerio de Ciencia, Tecnología e Innovacion</t>
  </si>
  <si>
    <t>A partir de los resultados anuales del programa de financiamiento basal definido en la acción 2.8., se contabiliza el número de proyectos de fortalecimiento de institutos y centros de I+D apoyados</t>
  </si>
  <si>
    <t>HOJA DE VIDA DEL INDICADOR DE RESULTADO 3</t>
  </si>
  <si>
    <t xml:space="preserve">Este indicador se encuentra relacionado con la acción 3.1 y 3.2 </t>
  </si>
  <si>
    <t>Objetivo 3: Mejorar las capacidades y condiciones para innovar y emprender; la transferencia de conocimiento y tecnología hacia el sector productivo y la sociedad en general, así como  las condiciones para favorecer la adopción de tecnologías, para incrementar los niveles de innovación y productividad del país.</t>
  </si>
  <si>
    <t>Comercio, Industria y Turismo</t>
  </si>
  <si>
    <t>Ministerio de Comercio, Industria y Turismo</t>
  </si>
  <si>
    <t>Medición de la inversión privada en I+D respecto al PIB nacional.  Es relevante este indicador para evidenciar el aumento de las actividades de I+D en el sector empresarial.</t>
  </si>
  <si>
    <t>Observatorio Colombiano de Ciencia y Tecnología - OCyT</t>
  </si>
  <si>
    <t>Información publicada directamente por el Observatorio Colombiano de Ciencia y Tecnología hasta la vigencia 2021. A partir de 2022 corresponde a la información publicada por el DANE.</t>
  </si>
  <si>
    <t>Observatorio Colombiano de Ciencia y Tecnología (Hasta 2021). Departamento Administrativo Nacional de Estadística - DANE ( a partir de 2022)</t>
  </si>
  <si>
    <t>HOJA DE VIDA DEL INDICADOR DE RESULTADO 4</t>
  </si>
  <si>
    <t>Este indicador se encuentra relacionado con la acción 4.4</t>
  </si>
  <si>
    <t xml:space="preserve">Objetivo 4: Fortalecer los procesos de inclusión, impacto y cultura de CTI y la comunicación pública del quehacer científico y de la CTI, para lograr un cambio cultural en la sociedad colombiana a través de la valoración y apropiación social del conocimiento </t>
  </si>
  <si>
    <t>Medir el número de proyectos colaborativos mediante un enfoque participativo y de co-creación para fortalecer territorialmente la comunicación y la cultura científica. Es relevante este indicador para evidenciar el aumento en la apropiación social de la CTI.</t>
  </si>
  <si>
    <t>Proyectos de desarrollo de la comunicación y la cultura científica</t>
  </si>
  <si>
    <t>Ministerio de Ciencia, Tecnología e Innovación -Dirección de Capacidades y Divulgación de la CTeI</t>
  </si>
  <si>
    <t xml:space="preserve">Información publicada directamente por el Observatorio Colombiano de Ciencia y Tecnología hasta la vigencia 2021. A partir de 2022 corresponde a la información publicada por el DANE.									</t>
  </si>
  <si>
    <t>HOJA DE VIDA DEL INDICADOR DE RESULTADO 5</t>
  </si>
  <si>
    <t>Este indicador se encuentra relacionado con las acciones 5.3, 5.4, 5.5, 5.6 y 5.7</t>
  </si>
  <si>
    <t>Objetivo 5: Aumentar la inclusión social en el desarrollo de la CTI; las capacidades regionales en CTI, y la cooperación a nivel regional e internacional, para consolidar los sistemas regionales de innovación.</t>
  </si>
  <si>
    <t>Ciencia, Tecnología e Innovación</t>
  </si>
  <si>
    <t>Departamento Nacional de Planeación</t>
  </si>
  <si>
    <t>Medición del número de departamentos con desempeño medio-alto en el Índice Departamental de Innovación para Colombia (IDIC).  Es relevante este indicador para evidenciar el aumento en las capacidades de CTI de los departamentos del país.</t>
  </si>
  <si>
    <t>Departamentos con desempeño medio-alto y alto en el IDIC</t>
  </si>
  <si>
    <t>IDIC - DNP</t>
  </si>
  <si>
    <t xml:space="preserve">A partir de los resultados anuales del  IDIC, se contabiliza el número de departamentos con desempeño medio-alto y alto.
Nota: La información detallada sobre 	la metodología de cálculo del IDIC que se emplea para calcular este indicador se encuentra disponible en https://www.dnp.gov.co/programas/desarrollo-empresarial/Competitividad/Paginas/Indice-Departamental-de-Innovacion-para-Colombia.aspx								</t>
  </si>
  <si>
    <t>Juan Pablo García</t>
  </si>
  <si>
    <t>Subdirector de Ciencia Tecnología e Información</t>
  </si>
  <si>
    <t>Subdirección de Ciencia Tecnología e Información</t>
  </si>
  <si>
    <t>juangarcia@dnp.gov.co</t>
  </si>
  <si>
    <t>381 5000 ext. 19041</t>
  </si>
  <si>
    <t>HOJA DE VIDA DEL INDICADOR DE RESULTADO 6</t>
  </si>
  <si>
    <t>Este indicador se encuentra relacionado con todas las acciones del objetivo específico 6</t>
  </si>
  <si>
    <t>Medición del avance del país en el índice global de innovación publicado por la Organización Mundial de la Propiedad Intelectual. Es relevante este indicador para evidenciar el avance transversal del país en las capacidades nacionales de innovación.</t>
  </si>
  <si>
    <t>Índice Global de innovación</t>
  </si>
  <si>
    <t xml:space="preserve">Puntaje general publicado directamente en el Índice Global de Innovación.	
Nota: La información detallada sobre este indicador se encuentra disponible en: https://www.wipo.int/global_innovation_index/en/								</t>
  </si>
  <si>
    <t xml:space="preserve">Organización Mundial de la Propiedad Intelectual </t>
  </si>
  <si>
    <t>HOJA DE VIDA DEL INDICADOR DE RESULTADO 7</t>
  </si>
  <si>
    <t>Este indicador se encuentra relacionado con las acciones 7.1, 7.2, 7.4. y 7.5.</t>
  </si>
  <si>
    <t xml:space="preserve">Objetivo 7: Incrementar la la financiación de la CTI; mejorar su eficiencia y eficacia, y su monitoreo y evaluación, para alcanzar los niveles de inversión de los países de la OCDE y optimizar su gasto. </t>
  </si>
  <si>
    <t>Medición de la inversión en I+D respecto al Producto Interno Bruto nacional. Es relevante este indicador para evidenciar el avance del país en el incremento de la financiación de la I+D.</t>
  </si>
  <si>
    <t>Observatorio Colombiano de Ciencia y Tecnología</t>
  </si>
  <si>
    <t>Información publicada directamente por el Observatorio Colombiano de Ciencia y Tecnología hasta la vigencia 2021. A partir de 2022 corresponde a la información publicada por el DANE</t>
  </si>
  <si>
    <t>Observatorio Colombiano de Ciencia y Tecnología (Hasta 2021). Departamento Administrativo Nacioal de Estadística - DANE (a partir de 2022)</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</si>
  <si>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</si>
  <si>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</si>
  <si>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</si>
  <si>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</si>
  <si>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</si>
  <si>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</si>
  <si>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</si>
  <si>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</si>
  <si>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</si>
  <si>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</si>
  <si>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</si>
  <si>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</si>
  <si>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</si>
  <si>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</si>
  <si>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</si>
  <si>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</si>
  <si>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</si>
  <si>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</si>
  <si>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</si>
  <si>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</si>
  <si>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</si>
  <si>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</si>
  <si>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</si>
  <si>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</si>
  <si>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</si>
  <si>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</si>
  <si>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</si>
  <si>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t>Paso 2. Medición</t>
  </si>
  <si>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</si>
  <si>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</si>
  <si>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</si>
  <si>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</si>
  <si>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</si>
  <si>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</si>
  <si>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</si>
  <si>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</si>
  <si>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</si>
  <si>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</si>
  <si>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</si>
  <si>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</si>
  <si>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Paso 4. Observaciones</t>
  </si>
  <si>
    <t xml:space="preserve">Escriba los comentarios que deban tenerse en cuenta sobre el indicador, y que no fueron recogidos a través de la ficha técnica. Incluye comentarios que se consideren pertinentes para la conceptualización y comprensión del indicador. </t>
  </si>
  <si>
    <t>Paso 5. Tabla de Indicadores</t>
  </si>
  <si>
    <t>A partir de la hoja de vida de cada indicador de resultado, diligencie los campos requeridos en la pestaña de Indicadores de resultado (IR).</t>
  </si>
  <si>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</si>
  <si>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</si>
  <si>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</si>
  <si>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</si>
  <si>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</si>
  <si>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Resultado</t>
  </si>
  <si>
    <t>Reducción</t>
  </si>
  <si>
    <t>Reducción acumulada</t>
  </si>
  <si>
    <t>Direcciones Técnicas DNP</t>
  </si>
  <si>
    <t>DT DNP</t>
  </si>
  <si>
    <t>Dirección de Inversiones y Finanzas Públicas</t>
  </si>
  <si>
    <t>Dirección de Descentralización y Desarrollo Regional</t>
  </si>
  <si>
    <t xml:space="preserve">Dirección de Vigilancia de las Regalías </t>
  </si>
  <si>
    <t>Dirección del Sistema General de Regalías</t>
  </si>
  <si>
    <t>Dirección de Ambiente y Desarrollo Sostenible</t>
  </si>
  <si>
    <t>Dirección de Infraestructura y Energía Sostenible</t>
  </si>
  <si>
    <t xml:space="preserve">Dirección de Desarrollo Social </t>
  </si>
  <si>
    <t>Dirección de Justicia, Seguridad y Gobierno</t>
  </si>
  <si>
    <t>Dirección de Desarrollo Rural Sostenible</t>
  </si>
  <si>
    <t>Dirección de Desarrollo Urbano</t>
  </si>
  <si>
    <t xml:space="preserve">Dirección de Innovación y Desarrollo Empresarial </t>
  </si>
  <si>
    <t>Dirección de Estudios Económicos</t>
  </si>
  <si>
    <t>Dirección de Seguimiento y Evaluación de Políticas Públicas</t>
  </si>
  <si>
    <t>Grupo de Proyectos Especiales</t>
  </si>
  <si>
    <t>Subdirección General Territorial</t>
  </si>
  <si>
    <t xml:space="preserve">Subdirección General Sectorial </t>
  </si>
  <si>
    <t>Dirección de Desarrollo Digital</t>
  </si>
  <si>
    <t>DADS</t>
  </si>
  <si>
    <t>Subdirección de Inversiones para el Desarrollo Social y la Administración General del Estado</t>
  </si>
  <si>
    <t>Subdirección de Descentralización y Fortalecimiento Fiscal</t>
  </si>
  <si>
    <t>Subdirección de Proyectos</t>
  </si>
  <si>
    <t>Subdirección de Gestión Ambiental</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</si>
  <si>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</si>
  <si>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</si>
  <si>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</si>
  <si>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</si>
  <si>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</si>
  <si>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</si>
  <si>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</si>
  <si>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</si>
  <si>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Prospectiva Digital</t>
  </si>
  <si>
    <t>DDD</t>
  </si>
  <si>
    <t>Direccion de Desarrollo Digital</t>
  </si>
  <si>
    <t>Subdirección de Inversiones para la Infraestructura y la Defensa Nacional</t>
  </si>
  <si>
    <t>Subdirección de Ordenamiento y Desarrollo Territorial</t>
  </si>
  <si>
    <t>Subdirección de Monitoreo, Seguimiento y Evaluación</t>
  </si>
  <si>
    <t>Subdirección de Gestión del Riesgo de Desastres y Cambio Climático</t>
  </si>
  <si>
    <t>Subdirección de Transporte</t>
  </si>
  <si>
    <t>Subdirección de Promoción Social y Calidad de Vida</t>
  </si>
  <si>
    <t>Subdirección de Seguridad y Defensa </t>
  </si>
  <si>
    <t>Subdirección de Comercialización y Financiamiento Agropecuario Rural</t>
  </si>
  <si>
    <t>Subdirección de Vivienda y Desarrollo Urbano </t>
  </si>
  <si>
    <t>Subdirección de Productvidad, Internacionalización y Competencia</t>
  </si>
  <si>
    <t>Subdirección de Estudios Sectoriales y Regulación</t>
  </si>
  <si>
    <t>Grupo de Evaluaciones Focalizadas</t>
  </si>
  <si>
    <t>DDDR</t>
  </si>
  <si>
    <t>Subdirección de Proyectos e Información para la Inversión Pública</t>
  </si>
  <si>
    <t>Subdirección de Fortalecimiento Institucional Territorial</t>
  </si>
  <si>
    <t>Subdirección de Control</t>
  </si>
  <si>
    <t>Subdirección de Movilidad y Transporte Urbano</t>
  </si>
  <si>
    <t>Subdirección de Educación</t>
  </si>
  <si>
    <t>Subdirección de Estudios Macroeconómicos</t>
  </si>
  <si>
    <t xml:space="preserve">Grupo de Seguimiento </t>
  </si>
  <si>
    <t>DDRS</t>
  </si>
  <si>
    <t xml:space="preserve">Subdirección de Crédito </t>
  </si>
  <si>
    <t>Subdirección de Empleo y Seguridad Social</t>
  </si>
  <si>
    <t xml:space="preserve">Grupo de Tecnología </t>
  </si>
  <si>
    <t xml:space="preserve">DDS </t>
  </si>
  <si>
    <t>Subdirección de Género</t>
  </si>
  <si>
    <t>DDU</t>
  </si>
  <si>
    <t>DEE</t>
  </si>
  <si>
    <t>DIES</t>
  </si>
  <si>
    <t>DIFP</t>
  </si>
  <si>
    <t>DJSG</t>
  </si>
  <si>
    <t>DSEPP</t>
  </si>
  <si>
    <t>DSGR</t>
  </si>
  <si>
    <t>DVR</t>
  </si>
  <si>
    <t>GPE</t>
  </si>
  <si>
    <t>SGS</t>
  </si>
  <si>
    <t>Subdirección General Sectorial</t>
  </si>
  <si>
    <t>SGT</t>
  </si>
  <si>
    <t>PGN-propios</t>
  </si>
  <si>
    <t xml:space="preserve">PGN-nación </t>
  </si>
  <si>
    <t xml:space="preserve">PGN-propios- funcionamiento </t>
  </si>
  <si>
    <t>SGR</t>
  </si>
  <si>
    <t>SGP</t>
  </si>
  <si>
    <t>Otros</t>
  </si>
  <si>
    <t xml:space="preserve">1.4. Diseñar e implementar una herramienta para la identificación de necesidades de formación de alto nivel a nivel de maestría y doctorado en el país y las regiones. </t>
  </si>
  <si>
    <t>1.5. Consolidar una oferta de formación de  jóvenes y adultos en las tecnologías asociadas a la Cuarta Revolución Industrial.</t>
  </si>
  <si>
    <t>1.6. Desarrollar e implementar la oferta de programas de Formación para el Trabajo en diferentes niveles del Marco Nacional de Cualificaciones.</t>
  </si>
  <si>
    <t>1.9. Estructurar un borrador de proyecto normativo que reglamente la carrera administrativa de investigador para el personal científico y tecnológico de los centros e institutos públicos de investigación.</t>
  </si>
  <si>
    <t>1.8. Diseñar e implementar un plan de acción para incluir el fomento a la vinculación doctoral en los diferentes instrumentos de intervención del SNCTI y del SNCI.</t>
  </si>
  <si>
    <t>cbocampo@minciencias.gov.co;  cmgomez@mineducacion.gov.co</t>
  </si>
  <si>
    <t>Clara Ocampo; Claudia Milena Gómez</t>
  </si>
  <si>
    <r>
      <t>Dirección de Vocaciones y Formación; Dirección de Calidad de Educación Preescolar, Básica y Media</t>
    </r>
    <r>
      <rPr>
        <strike/>
        <sz val="12"/>
        <rFont val="Arial Narrow"/>
        <family val="2"/>
      </rPr>
      <t xml:space="preserve">
</t>
    </r>
  </si>
  <si>
    <t>cbocampo@minciencias.gov.co; adepombo@mincultura.gov.co; cmgomez@mineducacion.gov.co</t>
  </si>
  <si>
    <t>Ministerio de Ciencia, Tecnología e Innovación; Ministerio de Cultura; Ministerio de Educación Nacional</t>
  </si>
  <si>
    <t>Dirección de Vocaciones y Formación; Dirección de Artes; Dirección de Calidad Viceministerio de Educación Preescolar, Básica y Media</t>
  </si>
  <si>
    <t>Clara Ocampo; Amalia de Pombo; Claudia Milena Gómez</t>
  </si>
  <si>
    <t>Sumatoria del porcentaje de avance en la generación de orientaciones inclusivas para la promoción de acciones que incluyan las vocaciones en CTI dentro de los Proyectos Educativos Institucionales de las instituciones educativas del país en todas las modalidades
Hito 1. Documento propuesta orientaciones (MinCiencias)=50%
Hito 2. Validación del documento con las secretarías de educación (MEN)=10%
Hito 3. Versión final (MinCiencias) =10%
Hito 4. Socialización de orientaciones (MEN) =30%</t>
  </si>
  <si>
    <t>Dirección de Vocaciones y Formación; Dirección de Formación Profesional; Oficina de Innovación Educativa con uso de Nuevas Tecnologías; Dirección de Poblaciones; Dirección de Gobierno Digital; Dirección de Tecnología; Dirección de Información y Tecnología</t>
  </si>
  <si>
    <t>Clara Ocampo; Nidia Gómez; Andrés Muñoz; Luis Alberto Sevillano Boya; Ingrid Tatiana Montealegre Arboleda; Luis Ariel Prieto; Álvaro Andrés Rueda Zapata</t>
  </si>
  <si>
    <t>cbocampo@minciencias.gov.co; ngomezp@sena.edu.co; amunozc@mineducacion.gov.co; lsevillano@mincultura.gov.co; imontealegre@mintic.gov.co; lprietol@icetex.gov.co; Alvaro.Rueda@icbf.gov.co</t>
  </si>
  <si>
    <r>
      <rPr>
        <u/>
        <sz val="12"/>
        <color rgb="FF00B0F0"/>
        <rFont val="Arial Narrow"/>
        <family val="2"/>
      </rPr>
      <t>cbocampo@minciencias.gov.co;</t>
    </r>
    <r>
      <rPr>
        <u/>
        <sz val="12"/>
        <color rgb="FF0070C0"/>
        <rFont val="Arial Narrow"/>
        <family val="2"/>
      </rPr>
      <t xml:space="preserve"> jagarcia@mineducacion.gov.co; crivera@dnp.gov.co</t>
    </r>
  </si>
  <si>
    <t>Clara Ocampo; Janeth Cristina García; Camilo Rivera</t>
  </si>
  <si>
    <t>Número de personas capacitadas en Habilidades digitales asociadas a la cuarta revolución industrial</t>
  </si>
  <si>
    <t xml:space="preserve">Sumatoria de personas beneficiadas en el programa de formación
</t>
  </si>
  <si>
    <t>Clara Ocampo</t>
  </si>
  <si>
    <t>cbocampo@minciencias.gov.co</t>
  </si>
  <si>
    <t>cbocampo@minciencias.gov.co; claraparra@presidencia.gov.co; crivera@dnp.gov.co</t>
  </si>
  <si>
    <t>Clara Ocampo; Clara Elena Parra; Camilo Rivera</t>
  </si>
  <si>
    <t>Jean Linero; Daniel Araujo Campo</t>
  </si>
  <si>
    <t>jrlinero@minciencias.gov.co; daraujo@funcionpublica.gov.co</t>
  </si>
  <si>
    <t>Ministerio de Ciencia, Tecnología e Innovación; Departamento Administrativo de la Función Pública</t>
  </si>
  <si>
    <t>Dirección de Generación de Conocimiento;  Despacho Subdirector</t>
  </si>
  <si>
    <t>Sumatoria del porcentaje de avance en la estructuración de un borrador de proyecto normativo que reglamente la carrera administrativa de investigador para el personal científico y tecnológico de los centros e institutos públicos de investigación
Hito 1. Análisis de contexto (externo e interno) e identificación preliminar del alcance del proyecto normativo=15%
Hito 2. Consolidación del estudio técnico que soporta el proyecto normativo=15%
Hito 3. Socialización y validación técnica y presupuestal de la propuesta de implementación del proyecto normativo=20%
Hito 4. Versión final del proyecto normativo=50%</t>
  </si>
  <si>
    <t>2.1. Estudiar, proponer e implementar esquemas de reconocimiento a investigadores tanto en el ámbito educativo, como fuera de él.</t>
  </si>
  <si>
    <t>jrlinero@minciencias.gov.co; jagarcia@mineducacion.gov.co; crivera@dnp.gov.co</t>
  </si>
  <si>
    <t>Jean Linero; Janeth Cristina García; Camilo Rivera</t>
  </si>
  <si>
    <t>2.2. Diseñar e implementar la política de “Ciencia Abierta” para Colombia.</t>
  </si>
  <si>
    <t xml:space="preserve">2.3. Fomentar la Ética en CTI para la investigación clínica y las demás áreas y disciplinas de investigación </t>
  </si>
  <si>
    <t>2.4. Diseñar, implementar y evaluar una estrategia para fomentar la investigación + creación</t>
  </si>
  <si>
    <t>2.5. Diseñar e implementar herramientas de política orientadas hacia el fortalecimiento de las ciencias básicas y la generación de nuevo conocimiento en las diferentes áreas.</t>
  </si>
  <si>
    <t xml:space="preserve">2.6. Diseñar e implementar la estrategia nacional de gestión de activos para la I+D+i, que permita inventariar e identificar su estado actual a traves de un sistema de información, así como gestionar adecuadamente la adquisición y el mantenimiento de equipos robustos para la CTI, planteando como parte de la misma, alternativas que mejoren la eficiencia en los procesos de promoción, el uso y adquisición de este tipo de infraestructura y el fomento de su uso compartido, respondiendo a los intereses nacionales planteados por la misión internacional de sabios. </t>
  </si>
  <si>
    <t>2.7. Consolidar un programa de financiamiento basal dirigido a los centros de I+D del país, incluidos los pertenecientes a las Instituciones de Educación Superior (IES).</t>
  </si>
  <si>
    <t>2.8. Diseñar e implementar un programa para fortalecer las entidades de soporte de las diferentes regiones del país.</t>
  </si>
  <si>
    <t xml:space="preserve">2.9. Diseñar y acompañar la implementación de una estrategia para fortalecer el ecosistema científico del país, mediante la formulación e implementación del plan estratégico para la integración de Institutos y Centros públicos de investigación. </t>
  </si>
  <si>
    <t>Jean Linero; Janeth Cristina García; Leonardo Arregocés; Carlos Alberto Baena; Camila Santamaría Balen</t>
  </si>
  <si>
    <t>jrlinero@minciencias.gov.co; jagarcia@mineducacion.gov.co;larregoces@minsalud.gov.co; carlos.baena@mininterior.gov.co; CAMILA.SANTAMARIA@derechodeautor.gov.co</t>
  </si>
  <si>
    <t>Jean Linero; Leydi Yojanna Higidio Henao</t>
  </si>
  <si>
    <t>jrlinero@minciencias.gov.co; lhigidio@mincultura.gov.co</t>
  </si>
  <si>
    <t>Jean Linero</t>
  </si>
  <si>
    <t>jrlinero@minciencias.gov.co</t>
  </si>
  <si>
    <t>Jean Linero; Janeth Cristina García; Francisco Cruz Prada; Ángelo Quintero Palacio; Dina María Rodríguez; Leonardo Arregocés Castillo; Miguel Lotero</t>
  </si>
  <si>
    <t>jrlinero@minciencias.gov.co jagarcia@mineducacion.gov.co; fcruz@minambiente.gov.co; angelo.quintero@minagricultura.gov.co; dmrodriguez@mintic.gov.co; larregoces@minsalud.gov.co; mlotero@minenergia.gov.co</t>
  </si>
  <si>
    <t>jrlinero@minciencias.gov.co; jgutierrezb@mincit.gov.co; mlotero@minenergia.gov.co; fjcruzp@minambiente.gov.co; larregoces@minsalud.gov.co; angelo.quintero@minagricultura.gov.co; lhigidio@mincultura.gov.co; hilda.lopez@mindefensa.gov.co</t>
  </si>
  <si>
    <t>Jean Linero; Juan Sebastian Gutierrez Botero; Miguel Lotero; Francisco Cruz Prada; Leonardo Arregocés; Ángelo Quintero Palacios; Leydi Yojanna Higidio Henao; Hilda Raquel López Gómez</t>
  </si>
  <si>
    <t>3.2. Rediseñar e implementar el instrumento de cofinanciación de programas y proyectos de I+D+i (matching grants) enfocado en fomentar el desarrollo de proyectos de I+D+i y de innovación empresarial.</t>
  </si>
  <si>
    <t>Ministerio de Ciencia, Tecnología e Innovación;  Departamento Nacional de Planeación; Ministerio de Comercio, Industria y Turismo</t>
  </si>
  <si>
    <t>Dirección de Tranferencia y Uso del Conocimiento; Dirección de Innovación y Desarrollo Empresarial; Dirección de Productividad y Competitividad</t>
  </si>
  <si>
    <t>Julian Ferro;  Camilo Rivera;  Juan Sebastian Gutierrez Botero</t>
  </si>
  <si>
    <t>1.7. Continuar implementando para los años 2023 a 2031 el programa de  Estancias Postdoctorales, dando prioridad a la vinculación en entidades del sector empresarial.</t>
  </si>
  <si>
    <t>Sumatoria del porcentaje de avance en la estructuración del programa orientado a favorecer el relacionamiento entre entidades generadoras de conocimiento y entidades de sorporte con la demanda de servicios científicos y tecnológicos del sector empresarial, con base en los resultados y lecciones aprendidas del programa iNNpulsatec
Hito 1. Revisión de resultados de versiones previas del programa iNNpulsatec=25%
Hito 2. Elaboración de documento borrador del programa de apoyo al fortalecimiento de actores y su relacionamiento con el sector empresarial=25%
Hito 3. Socialización del documento borrador del programa=25%
Hito 4. Informe anual de acciones orientadas a fomentar la implementación del programa (cada uno 4% para los años 2025 a 2030, y 1%  el de 2031) =25%</t>
  </si>
  <si>
    <t>3.4. Definir lineamientos que permitan la construcción de un programa de incentivos crediticios y garantías para las MiPyMES que promuevan  la importación, compra y uso de nuevas tecnologías así como el desarrollo, adopción y adaptación de tecnologías en concordancia con los focos temáticos de la Misión de Sabios.</t>
  </si>
  <si>
    <r>
      <t xml:space="preserve">Dirección de Capacidades y Divulgación de la CTeI; Viceministerio de Políticas y Normalización Ambiental; Dirección de Innovación, Desarrollo Tecnológico y Protección Sanitaria; </t>
    </r>
    <r>
      <rPr>
        <sz val="12"/>
        <rFont val="Arial Narrow"/>
        <family val="2"/>
      </rPr>
      <t>Dirección de Sistema Habitacional;</t>
    </r>
    <r>
      <rPr>
        <sz val="12"/>
        <color theme="1"/>
        <rFont val="Arial Narrow"/>
        <family val="2"/>
      </rPr>
      <t xml:space="preserve"> Dirección de Estrategia, Desarrollo y Emprendimiento; Dirección de Economía Digital; Viceministerio de Energía; Oficina Asesora de Innovación Educativa con Uso de Nuevas Tecnologías; Viceministerio de Empleo y Pensiones; Dirección de Ciencia, Tecnología e Innovación; Subdirección General de Programas y Proyectos</t>
    </r>
  </si>
  <si>
    <t>Nelson Andrés Calderón;  Francisco Cruz Prada; Ángelo Quintero Palacio;  Felipe Walter Correa; Leydi Yojanna Higidio Henao; Dina María Rodríguez; Miguel Lotero; Andrés Muñoz; Andrés Felipe Uribe; Hilda Raquel Lopez Gomez; Pierre García</t>
  </si>
  <si>
    <t>nacalderon@minciencias.gov.co; jcruzp@minambiente.gov.co; angelo.quintero@minagricultura.gov.co; fwalter@minvivienda.gov.co; higidio@mincultura.gov.co; dmrodriguez@mintic.gov.co; mlotero@minenergia.gov.co;  amunozc@mineducacion.gov.co; auribe@mintrabajo.gov.co; hilda.lopez@mindefensa.gov.co; pierre.garcia@dps.gov.co</t>
  </si>
  <si>
    <t>Dirección de Capacidades y Divulgación de la CTeI;  Museo Nacional de Colombia; Dirección de Desarrollo Urbano y Territorial</t>
  </si>
  <si>
    <t>Nelson Andrés Calderón; Juliana Restrepo Tirado; Camilo Quiroz</t>
  </si>
  <si>
    <t>nacalderon@minciencias.gov.co; JRestrepo@museonacional.gov.co; CQuiroz@minvivienda.gov.co</t>
  </si>
  <si>
    <t>Sumatoria del porcentaje de avance en el desarrollo de proyectos colaborativos mediante un enfoque participativo y de co-creación para fortalecer territorialmente la comunicación y la cultura científica.
Hito 1. Propuesta bianual de estrategia para proyectos colaborativos (presentados en 2022, 2024, 2026, 2028, 2030, cada uno pesa 10%) = 50%
Hito 2. Informe de Implementación del proyecto colaborativo (presentados en el año 2023, 2025, 2027, 2029 y 2031, cada uno pesa 10%)=50%</t>
  </si>
  <si>
    <t>PGN-nación-funcionamiento</t>
  </si>
  <si>
    <t>cbocampo@minciencias.gov.co; gheidy.gallo@presidencia.gov.co</t>
  </si>
  <si>
    <t>Dirección de Vocaciones y Formación en CTeI; Despacho Consejería Presidencial para la Equidad de la Mujer</t>
  </si>
  <si>
    <t>Clara Ocampo; Gheidy Gallo Santos</t>
  </si>
  <si>
    <t>Sumatoria del porcentaje de avance en el diseño e implementación de una agenda de acciones para reducir las barreras de género en la formación de capital humano y al interior de la comunidad científica
Hito 1. Propuesta borrador agenda de acciones=10%
Hito 2. Socialización borrador=20%
Hito 3. Versión final e implementación agenda de acciones=20%
Hito 4. Reporte de resultados de la implementación agenda de acciones (para los años 2026, 2027, 2028, 2029 y 2030, 9%cada uno y para 2031, 5%)=50%</t>
  </si>
  <si>
    <t>Sumatoria del porcentaje de avance en el diseño e implementación de una agenda de acciones para reducir las barreras de acceso a la formación de capital humano y al interior de la comunidad científica de las personas con discapacidad
Hito 1. Propuesta borrador agenda de acciones=10%
Hito 2. Socialización borrador=20%
Hito 3. Versión final e implementación agenda de acciones=20%
Hito 4. Reporte de resultados de la implementación agenda de acciones (para los años 2026, 2027, 2028, 2029 y 2030, 9%cada uno y para 2031, 5%)=50%</t>
  </si>
  <si>
    <t>5.5. Definir un plan de acción para regionalizar la oferta de instrumentos de intervención del SNCTI y SNCI en materia de CTI  teniendo en cuenta la heterogeneidad regional. Este plan de acción contemplará la diferenciación en los instrumentos en cuanto al acceso, condiciones, tratamiento, beneficios, entre otros, teniendo como insumo el Índice Departamental de Innovación para Colombia (IDIC).</t>
  </si>
  <si>
    <t>Departamento Administrativo de la Presidencia de la República; Ministerio de Ciencia, Tecnología e Innovación; Departamento Nacional de Planeación</t>
  </si>
  <si>
    <t>Consejería Presidencial para la Competitividad y la Gestión Pública - Privada; Oficina Asesora de Planeación; Dirección de Innovación y Desarrollo Empresarial</t>
  </si>
  <si>
    <t>Clara Elena Parra Beltrán; Juan de Jesus Reyes; Camilo Rivera</t>
  </si>
  <si>
    <t>claraparra@presidencia.gov.co; jdjreyes@minciencias.gov.co; crivera@dnp.gov.co</t>
  </si>
  <si>
    <t xml:space="preserve">Porcentaje de avance en la definición de un plan de acción para regionalizar la oferta de instrumentos de intervención del SNCTI y del SNCI en materia de CTI </t>
  </si>
  <si>
    <t>Sumatoria del porcentaje de avance en la definición de un plan de acción para regionalizar la oferta de instrumentos de intervención del SNCTI y del SNCI en materia de CTI 
Hito 1. Propuesta borrador del plan de acción=10%
Hito 2. Socialización borrador=20%
Hito 3. Versión final plan de acción=20%
Hito 4. Hoja de ruta para la implementación del plan de acción propuesto=50%</t>
  </si>
  <si>
    <t>5.8. Diseñar e implementar una política de internacionalización y agenda de diplomacia científica que promueva la cooperación científico-tecnológica en temas prioritarios para el país, así como la promoción de movilidad de investigadores y pasantías laborales, la inclusión de investigadores en las redes globales de investigación e innovación, la transferencia de tecnología, el intercambio de experiencias y buenas prácticas (cooperación Sur-Sur y Triangular), el aprovechamiento de la diáspora científica, la pedagogía y formación en materia de diplomacia científica y la realización de proyectos conjuntos de CTI en los focos estratégicos de la Misión Internacional de Sabios.</t>
  </si>
  <si>
    <t>Porcentaje de avance en el diseño e implementación de una política de internacionalización y agenda de diplomacia científica que promueva la cooperación científico-tecnológica en temas prioritarios para el país</t>
  </si>
  <si>
    <t>Sumatoria del porcentaje de avance en el diseño e implementación de una política de internacionalización y agenda dediplomacia científica que promueva la cooperación científico-tecnológica en temas prioritarios para el país
Hito 1. Propuesta borrador de la política de internacionalización y agenda de diplomacía científica=10%
Hito 2. Socialización borrador=20%
Hito 3. Versión final e implementación de la política de internacionalización y agenda de diplomacía científica=20%
Hito 4. Reporte de las acciones implementadas de la implementación de la política de internacionalización y agenda de diplomacía científica=50%</t>
  </si>
  <si>
    <t xml:space="preserve">6.1. Realizar los análisis técnicos necesarios para crear una instancia al interior del sector de Ciencia, Tecnología, e Innovación para la estructuración técnica, administrativa y financiera de los recursos de CTI, y las diferentes fuentes disponibles, que permitan que el uso de los recursos sea adecuado a las reales condiciones y necesidades del contexto colombiano. </t>
  </si>
  <si>
    <t>Porcentaje de avance en el desarrollo de los análisis técnicos necesarios para crear una instancia al interior del sector de Ciencia, Tecnología, e Innovación para la estructuración técnica, administrativa y financiera de los recursos de CTI</t>
  </si>
  <si>
    <t>Sumatoria del porcentaje de avance en el desarrollo de los análisis técnicos necesarios para crear una instancia al interior del sector de Ciencia, Tecnología, e Innovación para la estructuración técnica, administrativa y financiera de los recursos de CTI
Hito 1. Análisis de contexto externo e interno = 10%
Hito 2. Identificación preliminar de la naturaleza y el alcance de la instancia interna  = 15%
Hito 3. Consolidación del estudio técnico de la creación de la instancia interna = 25%
Hito 4. Validación técnica y presupuestal de la propuesta de instancia interna = 25%
Hito 5. Socialización de la propuesta de instancia interna y hoja de ruta de acciones a implementar = 25%</t>
  </si>
  <si>
    <t>Despacho del Ministro; Dirección de Innovación y Desarrollo Empresarial</t>
  </si>
  <si>
    <t>Lauren Julieth Castro; Camilo Rivera Pérez</t>
  </si>
  <si>
    <t>Ministerio de Ciencia, Tecnología e Innovación;  Departamento Nacional de Planeación</t>
  </si>
  <si>
    <t>ljcastro@minciencias.gov.co;crivera@dnp.gov.co</t>
  </si>
  <si>
    <t>6.10. Diseñar e implementar un plan de acción para mejorar el intercambio de información de los sistemas de información de CTI, a través del uso de la plataforma de interoperabilidad del estado basada en XROAD y el SDMX que es parte integral del estándar de Lenguaje Común del Estado Colombiano.</t>
  </si>
  <si>
    <t>Oficina de Tecnologías y Sistemas de Información; Dirección de Innovación y Desarrollo Empresarial; Dirección de Gobierno Digital; Despacho Subdirector General</t>
  </si>
  <si>
    <t>Omar Figueroa; Camilo Rivera; Ingrid Tatiana Montealegre; Ricardo Valencia Ramírez</t>
  </si>
  <si>
    <t>ofigueroa@minciencias.gov.co; crivera@dnp.gov.co; imontealegre@mintic.gov.co; RvalenciaR@dane.gov.co</t>
  </si>
  <si>
    <t>Porcentaje de avance en el diseño e implementación de un plan de acción para mejorar la interoperabilidad de los sistemas de información de CTI, a través de la plataforma XROAD y el SDMX.</t>
  </si>
  <si>
    <t>Sumatoria del porcentaje de avance en el diseño e implementación de un plan de acción para mejorar la interoperabilidad de los sistemas de información de CTI, a través de la plataforma XROAD y el SDMX.
Hito 1. Propuesta del borrador de plan de acción=10%
Hito 2. Socialización del plan de acción e incorporación de los comentarios, ajustes y recomendaciones recibidas=20%
Hito 3. Desarrollo del plan de acción de interoperabilidad=20%
Hito 4. Informe de seguimiento que de cuenta de la implementación del plan de acción para mejorar la interoperabilidad de los sistemas de información de CTI=50%
Nota: El cruce de la información de los beneficiarios de los programas vigentes con las bases de datos empresariales del DANE (EAM y EDIT), para crear una línea base y posteriormente aplicar evaluaciones de los programas, hace parte del plan de acción definido en el Hito 1.</t>
  </si>
  <si>
    <t>Dirección de Generación de Conocimiento; Dirección de Gobierno Digital</t>
  </si>
  <si>
    <r>
      <t>jrlinero@minciencias.gov.co;</t>
    </r>
    <r>
      <rPr>
        <strike/>
        <u/>
        <sz val="12"/>
        <color rgb="FFFF0000"/>
        <rFont val="Arial Narrow"/>
        <family val="2"/>
      </rPr>
      <t xml:space="preserve"> </t>
    </r>
    <r>
      <rPr>
        <u/>
        <sz val="12"/>
        <color rgb="FF0070C0"/>
        <rFont val="Arial Narrow"/>
        <family val="2"/>
      </rPr>
      <t>imontealegre@mintic.gov.co</t>
    </r>
  </si>
  <si>
    <t>Jean Linero; Ingrid Tatiana Montealegre</t>
  </si>
  <si>
    <t xml:space="preserve">Oficina Asesora de Planeación e Innovación Institucional; Dirección de Innovación y Desarrollo Empresarial </t>
  </si>
  <si>
    <t xml:space="preserve"> Juan de Jesús Reyes; Camilo Rivera</t>
  </si>
  <si>
    <t>Proyectos de fortalecimiento de Centros e institutos de I+D apoyados por medio del programa de financiamiento basal</t>
  </si>
  <si>
    <t>Este indicador se encuentra relacionado con la acción 1.7</t>
  </si>
  <si>
    <t>Este indicador se encuentra relacionado con la acción 2.7.</t>
  </si>
  <si>
    <t xml:space="preserve"> jgutierrezb@mincit.gov.co; crivera@dnp.gov.co; jhferro@minciencias.gov.co; dmrodriguez@mintic.gov.co; hilda.lopez@mindefensa.gov.co;  jorge.arcieri@bancoldex.com ; ivan.ruiz@fng.gov.co; lmorales@finagro.com.co</t>
  </si>
  <si>
    <t>Juan Sebastian Gutierrez Botero; Camilo Rivera; Julian Ferro; Dina María Rodríguez;Hilda Raquel López Gómez; Jorge Arcieri; Iván Darío Ruíz; Luis Carlos Morales</t>
  </si>
  <si>
    <t>Dirección de Productividad y Competitividad; Dirección de Innovación y Desarrollo Empresarial; Dirección de Tranferencia y Uso del Conocimiento; Dirección de Economía Digital; Dirección de Ciencia, Tecnología e Innovación; Dirección de Relacionamiento Estratégico; ​Vicepresidencia Comercial y de Mercadeo; Vicepresidencia de Inversiones</t>
  </si>
  <si>
    <t>Sumatoria del porcentaje de avance en la implementación de una agenda de mejora en las estadísticas y métricas relacionadas con CTI para dar cumplimiento a los requerimientos internos asociados a esta política y a los estándares definidos por la OCDE
Hito 1. Implementación de la medición de la inversión en I+D en el país (2022)=25%
Hito 2. Propuesta borrador de agenda de mejora en las estadísticas y métricas relacionadas con CTI (2023)=15%
Hito 3. Socialización de la agenda propuesta (2023)=10%.
Hito 4. Versión final e implementación agenda de mejora (2024)=25%
Hito 5. Reporte de las acciones implementadas de agenda de mejora (2025)=25%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</si>
</sst>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quot;$&quot;\ #,##0;\-&quot;$&quot;\ #,##0"/>
    <numFmt numFmtId="165" formatCode="_-&quot;$&quot;\ * #,##0_-;\-&quot;$&quot;\ * #,##0_-;_-&quot;$&quot;\ * &quot;-&quot;_-;_-@_-"/>
    <numFmt numFmtId="166" formatCode="_-&quot;$&quot;\ * #,##0.00_-;\-&quot;$&quot;\ * #,##0.00_-;_-&quot;$&quot;\ * &quot;-&quot;??_-;_-@_-"/>
    <numFmt numFmtId="167" formatCode="_ * #,##0_ ;_ * \-#,##0_ ;_ * &quot;-&quot;??_ ;_ @_ "/>
    <numFmt numFmtId="168" formatCode="#.##000"/>
    <numFmt numFmtId="169" formatCode="\$#,#00"/>
    <numFmt numFmtId="170" formatCode="#,#00"/>
    <numFmt numFmtId="171" formatCode="#.##0,"/>
    <numFmt numFmtId="172" formatCode="\$#,"/>
    <numFmt numFmtId="173" formatCode="\$#,##0.00\ ;\(\$#,##0.00\)"/>
    <numFmt numFmtId="174" formatCode="#,##0.000;\-#,##0.000"/>
    <numFmt numFmtId="175" formatCode="_ [$€-2]\ * #,##0.00_ ;_ [$€-2]\ * \-#,##0.00_ ;_ [$€-2]\ * &quot;-&quot;??_ "/>
    <numFmt numFmtId="176" formatCode="0.0%"/>
    <numFmt numFmtId="177" formatCode="&quot;$&quot;\ #,##0"/>
    <numFmt numFmtId="178" formatCode="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vertAlign val="superscript"/>
      <sz val="11"/>
      <name val="Arial Narrow"/>
      <family val="2"/>
    </font>
    <font>
      <b/>
      <vertAlign val="superscript"/>
      <sz val="10"/>
      <name val="Arial Narrow"/>
      <family val="2"/>
    </font>
    <font>
      <b/>
      <sz val="10"/>
      <color theme="9"/>
      <name val="Arial"/>
      <family val="2"/>
    </font>
    <font>
      <sz val="10"/>
      <color theme="9"/>
      <name val="Arial"/>
      <family val="2"/>
    </font>
    <font>
      <sz val="11"/>
      <name val="Times New Roman"/>
      <family val="1"/>
    </font>
    <font>
      <strike/>
      <sz val="12"/>
      <color rgb="FFFF0000"/>
      <name val="Arial Narrow"/>
      <family val="2"/>
    </font>
    <font>
      <sz val="12"/>
      <color rgb="FF0070C0"/>
      <name val="Arial Narrow"/>
      <family val="2"/>
    </font>
    <font>
      <sz val="12"/>
      <color rgb="FFFF0000"/>
      <name val="Arial Narrow"/>
      <family val="2"/>
    </font>
    <font>
      <sz val="10"/>
      <name val="Arial"/>
      <family val="2"/>
    </font>
    <font>
      <sz val="12"/>
      <color theme="1"/>
      <name val="Arial Narrow"/>
      <family val="2"/>
    </font>
    <font>
      <u/>
      <sz val="12"/>
      <color rgb="FF0070C0"/>
      <name val="Arial Narrow"/>
      <family val="2"/>
    </font>
    <font>
      <sz val="12"/>
      <color theme="1"/>
      <name val="Calibri"/>
      <family val="2"/>
      <scheme val="minor"/>
    </font>
    <font>
      <u/>
      <sz val="12"/>
      <color theme="10"/>
      <name val="Calibri"/>
      <family val="2"/>
      <scheme val="minor"/>
    </font>
    <font>
      <sz val="12"/>
      <color theme="0"/>
      <name val="Arial Narrow"/>
      <family val="2"/>
    </font>
    <font>
      <u/>
      <sz val="11"/>
      <color theme="10"/>
      <name val="Calibri"/>
      <family val="2"/>
      <scheme val="minor"/>
    </font>
    <font>
      <strike/>
      <sz val="12"/>
      <name val="Arial Narrow"/>
      <family val="2"/>
    </font>
    <font>
      <sz val="10"/>
      <name val="Arial"/>
      <family val="2"/>
    </font>
    <font>
      <strike/>
      <sz val="12"/>
      <color theme="1"/>
      <name val="Arial Narrow"/>
      <family val="2"/>
    </font>
    <font>
      <sz val="16"/>
      <color theme="0"/>
      <name val="Arial Narrow"/>
      <family val="2"/>
    </font>
    <font>
      <b/>
      <sz val="10"/>
      <color theme="1"/>
      <name val="Arial Narrow"/>
      <family val="2"/>
    </font>
    <font>
      <sz val="10"/>
      <color theme="1"/>
      <name val="Arial Narrow"/>
      <family val="2"/>
    </font>
    <font>
      <b/>
      <sz val="14"/>
      <color theme="0"/>
      <name val="Arial Narrow"/>
      <family val="2"/>
    </font>
    <font>
      <b/>
      <sz val="14"/>
      <color theme="1"/>
      <name val="Arial Narrow"/>
      <family val="2"/>
    </font>
    <font>
      <b/>
      <i/>
      <sz val="14"/>
      <name val="Arial Narrow"/>
      <family val="2"/>
    </font>
    <font>
      <sz val="14"/>
      <color theme="5"/>
      <name val="Arial Narrow"/>
      <family val="2"/>
    </font>
    <font>
      <sz val="14"/>
      <color theme="1"/>
      <name val="Arial Narrow"/>
      <family val="2"/>
    </font>
    <font>
      <sz val="14"/>
      <color theme="4"/>
      <name val="Calibri"/>
      <family val="2"/>
      <scheme val="minor"/>
    </font>
    <font>
      <sz val="14"/>
      <color rgb="FF000000"/>
      <name val="Arial Narrow"/>
      <family val="2"/>
    </font>
    <font>
      <strike/>
      <sz val="14"/>
      <color rgb="FFFF0000"/>
      <name val="Arial Narrow"/>
      <family val="2"/>
    </font>
    <font>
      <strike/>
      <u/>
      <sz val="12"/>
      <color rgb="FF0070C0"/>
      <name val="Arial Narrow"/>
      <family val="2"/>
    </font>
    <font>
      <strike/>
      <u/>
      <sz val="12"/>
      <color rgb="FFFF0000"/>
      <name val="Arial Narrow"/>
      <family val="2"/>
    </font>
    <font>
      <u/>
      <sz val="12"/>
      <color rgb="FF00B0F0"/>
      <name val="Arial Narrow"/>
      <family val="2"/>
    </font>
  </fonts>
  <fills count="8">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s>
  <borders count="83">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right/>
      <top style="medium">
        <color auto="1"/>
      </top>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bottom style="medium">
        <color auto="1"/>
      </bottom>
      <diagonal/>
    </border>
    <border>
      <left style="thin">
        <color indexed="64"/>
      </left>
      <right/>
      <top style="medium">
        <color auto="1"/>
      </top>
      <bottom/>
      <diagonal/>
    </border>
    <border>
      <left style="thin">
        <color indexed="64"/>
      </left>
      <right/>
      <top style="thin">
        <color auto="1"/>
      </top>
      <bottom style="hair">
        <color auto="1"/>
      </bottom>
      <diagonal/>
    </border>
    <border>
      <left style="thin">
        <color indexed="64"/>
      </left>
      <right/>
      <top style="hair">
        <color auto="1"/>
      </top>
      <bottom style="hair">
        <color auto="1"/>
      </bottom>
      <diagonal/>
    </border>
    <border>
      <left style="thin">
        <color indexed="64"/>
      </left>
      <right style="thin">
        <color auto="1"/>
      </right>
      <top style="thin">
        <color auto="1"/>
      </top>
      <bottom style="hair">
        <color auto="1"/>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thin">
        <color indexed="64"/>
      </bottom>
      <diagonal/>
    </border>
    <border>
      <left style="thin">
        <color auto="1"/>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medium">
        <color auto="1"/>
      </top>
      <bottom/>
      <diagonal/>
    </border>
    <border>
      <left/>
      <right style="thin">
        <color indexed="64"/>
      </right>
      <top style="thin">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s>
  <cellStyleXfs count="57">
    <xf numFmtId="0" fontId="0" fillId="0" borderId="0"/>
    <xf numFmtId="0" fontId="7" fillId="0" borderId="0">
      <protection locked="0"/>
    </xf>
    <xf numFmtId="0" fontId="7" fillId="0" borderId="0">
      <protection locked="0"/>
    </xf>
    <xf numFmtId="171" fontId="8" fillId="0" borderId="0">
      <protection locked="0"/>
    </xf>
    <xf numFmtId="169" fontId="8" fillId="0" borderId="0">
      <protection locked="0"/>
    </xf>
    <xf numFmtId="172" fontId="8" fillId="0" borderId="0">
      <protection locked="0"/>
    </xf>
    <xf numFmtId="0" fontId="8" fillId="0" borderId="0">
      <protection locked="0"/>
    </xf>
    <xf numFmtId="175" fontId="6" fillId="0" borderId="0" applyFont="0" applyFill="0" applyBorder="0" applyAlignment="0" applyProtection="0"/>
    <xf numFmtId="0" fontId="8" fillId="0" borderId="0">
      <protection locked="0"/>
    </xf>
    <xf numFmtId="170" fontId="8" fillId="0" borderId="0">
      <protection locked="0"/>
    </xf>
    <xf numFmtId="170" fontId="8" fillId="0" borderId="0">
      <protection locked="0"/>
    </xf>
    <xf numFmtId="0" fontId="8" fillId="0" borderId="0">
      <protection locked="0"/>
    </xf>
    <xf numFmtId="0" fontId="7" fillId="0" borderId="0">
      <protection locked="0"/>
    </xf>
    <xf numFmtId="0" fontId="7" fillId="0" borderId="0">
      <protection locked="0"/>
    </xf>
    <xf numFmtId="0" fontId="7" fillId="0" borderId="0">
      <protection locked="0"/>
    </xf>
    <xf numFmtId="169" fontId="8" fillId="0" borderId="0">
      <protection locked="0"/>
    </xf>
    <xf numFmtId="174" fontId="6" fillId="0" borderId="0">
      <protection locked="0"/>
    </xf>
    <xf numFmtId="168" fontId="8" fillId="0" borderId="0">
      <protection locked="0"/>
    </xf>
    <xf numFmtId="164" fontId="9" fillId="0" borderId="0">
      <protection locked="0"/>
    </xf>
    <xf numFmtId="39" fontId="10" fillId="0" borderId="1" applyFill="0">
      <alignment horizontal="left"/>
    </xf>
    <xf numFmtId="0" fontId="6" fillId="0" borderId="0" applyNumberFormat="0"/>
    <xf numFmtId="0" fontId="8" fillId="0" borderId="2">
      <protection locked="0"/>
    </xf>
    <xf numFmtId="0" fontId="11" fillId="0" borderId="0" applyProtection="0"/>
    <xf numFmtId="173" fontId="11" fillId="0" borderId="0" applyProtection="0"/>
    <xf numFmtId="0" fontId="12" fillId="0" borderId="0" applyProtection="0"/>
    <xf numFmtId="0" fontId="13" fillId="0" borderId="0" applyProtection="0"/>
    <xf numFmtId="0" fontId="11" fillId="0" borderId="3" applyProtection="0"/>
    <xf numFmtId="0" fontId="11" fillId="0" borderId="0"/>
    <xf numFmtId="10" fontId="11" fillId="0" borderId="0" applyProtection="0"/>
    <xf numFmtId="0" fontId="11" fillId="0" borderId="0"/>
    <xf numFmtId="2" fontId="11" fillId="0" borderId="0" applyProtection="0"/>
    <xf numFmtId="4" fontId="11" fillId="0" borderId="0" applyProtection="0"/>
    <xf numFmtId="0" fontId="5" fillId="0" borderId="0"/>
    <xf numFmtId="0" fontId="6" fillId="0" borderId="0"/>
    <xf numFmtId="0" fontId="30"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3" fillId="0" borderId="0"/>
    <xf numFmtId="0" fontId="3" fillId="0" borderId="0"/>
    <xf numFmtId="41" fontId="6" fillId="0" borderId="0" applyFont="0" applyFill="0" applyBorder="0" applyAlignment="0" applyProtection="0"/>
    <xf numFmtId="43" fontId="46" fillId="0" borderId="0" applyFont="0" applyFill="0" applyBorder="0" applyAlignment="0" applyProtection="0"/>
    <xf numFmtId="0" fontId="49" fillId="0" borderId="0"/>
    <xf numFmtId="0" fontId="50" fillId="0" borderId="0" applyNumberFormat="0" applyFill="0" applyBorder="0" applyAlignment="0" applyProtection="0"/>
    <xf numFmtId="43" fontId="6" fillId="0" borderId="0" applyFont="0" applyFill="0" applyBorder="0" applyAlignment="0" applyProtection="0"/>
    <xf numFmtId="0" fontId="2" fillId="0" borderId="0"/>
    <xf numFmtId="9" fontId="2" fillId="0" borderId="0" applyFont="0" applyFill="0" applyBorder="0" applyAlignment="0" applyProtection="0"/>
    <xf numFmtId="0" fontId="52" fillId="0" borderId="0" applyNumberFormat="0" applyFill="0" applyBorder="0" applyAlignment="0" applyProtection="0"/>
    <xf numFmtId="0" fontId="2" fillId="0" borderId="0"/>
    <xf numFmtId="0" fontId="2" fillId="0" borderId="0"/>
    <xf numFmtId="0" fontId="6"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0" fontId="1" fillId="0" borderId="0"/>
    <xf numFmtId="9" fontId="54" fillId="0" borderId="0" applyFont="0" applyFill="0" applyBorder="0" applyAlignment="0" applyProtection="0"/>
  </cellStyleXfs>
  <cellXfs count="520">
    <xf numFmtId="0" fontId="0" fillId="0" borderId="0" xfId="0"/>
    <xf numFmtId="0" fontId="20" fillId="0" borderId="0" xfId="0" applyFont="1"/>
    <xf numFmtId="0" fontId="23" fillId="3" borderId="16" xfId="0" applyFont="1" applyFill="1" applyBorder="1" applyAlignment="1">
      <alignment horizontal="center" vertical="center"/>
    </xf>
    <xf numFmtId="0" fontId="17" fillId="3" borderId="15" xfId="0" applyFont="1" applyFill="1" applyBorder="1" applyAlignment="1">
      <alignment horizontal="center" vertical="center"/>
    </xf>
    <xf numFmtId="0" fontId="24" fillId="0" borderId="22" xfId="0" applyFont="1" applyBorder="1" applyAlignment="1">
      <alignment vertical="center" wrapText="1"/>
    </xf>
    <xf numFmtId="0" fontId="0" fillId="0" borderId="24"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5" fillId="0" borderId="4" xfId="0" applyFont="1" applyBorder="1" applyAlignment="1">
      <alignment vertical="center" wrapText="1"/>
    </xf>
    <xf numFmtId="0" fontId="0" fillId="0" borderId="25" xfId="0" applyBorder="1" applyAlignment="1">
      <alignment vertical="center" wrapText="1"/>
    </xf>
    <xf numFmtId="0" fontId="0" fillId="0" borderId="4" xfId="0" applyBorder="1"/>
    <xf numFmtId="0" fontId="0" fillId="0" borderId="25" xfId="0" applyBorder="1"/>
    <xf numFmtId="0" fontId="25" fillId="0" borderId="4" xfId="0" applyFont="1" applyBorder="1" applyAlignment="1">
      <alignment horizontal="left" vertical="center"/>
    </xf>
    <xf numFmtId="0" fontId="0" fillId="0" borderId="26" xfId="0" applyBorder="1" applyAlignment="1">
      <alignment horizontal="center" vertical="center"/>
    </xf>
    <xf numFmtId="0" fontId="0" fillId="0" borderId="17" xfId="0" applyBorder="1" applyAlignment="1">
      <alignment vertical="center" wrapText="1"/>
    </xf>
    <xf numFmtId="0" fontId="0" fillId="0" borderId="17" xfId="0" applyBorder="1"/>
    <xf numFmtId="0" fontId="0" fillId="0" borderId="27" xfId="0" applyBorder="1"/>
    <xf numFmtId="0" fontId="6" fillId="0" borderId="0" xfId="0" applyFont="1"/>
    <xf numFmtId="0" fontId="17" fillId="3" borderId="39" xfId="0" applyFont="1" applyFill="1" applyBorder="1" applyAlignment="1">
      <alignment vertical="center" wrapText="1"/>
    </xf>
    <xf numFmtId="0" fontId="17" fillId="3" borderId="40" xfId="0" applyFont="1" applyFill="1" applyBorder="1" applyAlignment="1">
      <alignment vertical="center" wrapText="1"/>
    </xf>
    <xf numFmtId="0" fontId="18" fillId="2" borderId="20" xfId="0" applyFont="1" applyFill="1" applyBorder="1" applyAlignment="1" applyProtection="1">
      <alignment vertical="center" wrapText="1"/>
      <protection locked="0"/>
    </xf>
    <xf numFmtId="0" fontId="5" fillId="0" borderId="0" xfId="32"/>
    <xf numFmtId="0" fontId="32" fillId="5" borderId="0" xfId="34" applyFont="1" applyFill="1" applyBorder="1" applyAlignment="1" applyProtection="1">
      <alignment horizontal="right" vertical="center" wrapText="1"/>
    </xf>
    <xf numFmtId="0" fontId="32" fillId="5" borderId="0" xfId="34" applyFont="1" applyFill="1" applyBorder="1" applyAlignment="1" applyProtection="1">
      <alignment horizontal="right" vertical="center"/>
    </xf>
    <xf numFmtId="0" fontId="33" fillId="5" borderId="0" xfId="32" applyFont="1" applyFill="1" applyAlignment="1">
      <alignment horizontal="center"/>
    </xf>
    <xf numFmtId="0" fontId="32" fillId="5" borderId="0" xfId="33" applyFont="1" applyFill="1" applyAlignment="1">
      <alignment horizontal="right" vertical="center" wrapText="1"/>
    </xf>
    <xf numFmtId="0" fontId="33" fillId="5" borderId="0" xfId="32" applyFont="1" applyFill="1" applyAlignment="1">
      <alignment horizontal="centerContinuous"/>
    </xf>
    <xf numFmtId="0" fontId="32" fillId="5" borderId="0" xfId="33" applyFont="1" applyFill="1" applyAlignment="1">
      <alignment horizontal="centerContinuous" vertical="center" wrapText="1"/>
    </xf>
    <xf numFmtId="0" fontId="18" fillId="0" borderId="20" xfId="0" applyFont="1" applyBorder="1" applyAlignment="1" applyProtection="1">
      <alignment horizontal="center" vertical="center" wrapText="1"/>
      <protection locked="0"/>
    </xf>
    <xf numFmtId="14" fontId="18" fillId="0" borderId="20" xfId="0" applyNumberFormat="1"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5" fillId="2" borderId="20" xfId="0" applyFont="1" applyFill="1" applyBorder="1" applyAlignment="1">
      <alignment vertical="center" wrapText="1"/>
    </xf>
    <xf numFmtId="0" fontId="32" fillId="5" borderId="0" xfId="34" applyFont="1" applyFill="1" applyBorder="1" applyAlignment="1" applyProtection="1">
      <alignment vertical="center" wrapText="1"/>
    </xf>
    <xf numFmtId="0" fontId="34" fillId="5" borderId="0" xfId="34" applyFont="1" applyFill="1" applyBorder="1" applyAlignment="1" applyProtection="1">
      <alignment vertical="center" wrapText="1"/>
    </xf>
    <xf numFmtId="0" fontId="33" fillId="5" borderId="0" xfId="32" applyFont="1" applyFill="1"/>
    <xf numFmtId="0" fontId="6" fillId="0" borderId="48" xfId="0" applyFont="1" applyBorder="1" applyAlignment="1">
      <alignment vertical="center" wrapText="1"/>
    </xf>
    <xf numFmtId="0" fontId="20" fillId="0" borderId="50" xfId="0" applyFont="1" applyBorder="1" applyAlignment="1">
      <alignment vertical="center" wrapText="1"/>
    </xf>
    <xf numFmtId="0" fontId="6" fillId="0" borderId="50" xfId="0" applyFont="1" applyBorder="1" applyAlignment="1">
      <alignment vertical="center" wrapText="1"/>
    </xf>
    <xf numFmtId="0" fontId="6" fillId="0" borderId="50" xfId="0" applyFont="1" applyBorder="1" applyAlignment="1">
      <alignment horizontal="justify" vertical="center" wrapText="1"/>
    </xf>
    <xf numFmtId="0" fontId="20" fillId="6" borderId="51" xfId="0" applyFont="1" applyFill="1" applyBorder="1" applyAlignment="1">
      <alignment horizontal="center" vertical="center" wrapText="1"/>
    </xf>
    <xf numFmtId="0" fontId="6" fillId="5" borderId="52" xfId="34" applyFont="1" applyFill="1" applyBorder="1" applyAlignment="1" applyProtection="1">
      <alignment vertical="center" wrapText="1"/>
    </xf>
    <xf numFmtId="0" fontId="6" fillId="5" borderId="50" xfId="34" applyFont="1" applyFill="1" applyBorder="1" applyAlignment="1" applyProtection="1">
      <alignment vertical="center" wrapText="1"/>
    </xf>
    <xf numFmtId="0" fontId="23"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horizontal="justify" vertical="center" wrapText="1"/>
    </xf>
    <xf numFmtId="0" fontId="17" fillId="3" borderId="33" xfId="0" applyFont="1" applyFill="1" applyBorder="1" applyAlignment="1">
      <alignment vertical="center" wrapText="1"/>
    </xf>
    <xf numFmtId="0" fontId="15" fillId="4" borderId="23" xfId="0" applyFont="1" applyFill="1" applyBorder="1" applyAlignment="1" applyProtection="1">
      <alignment horizontal="centerContinuous" vertical="center" wrapText="1"/>
      <protection locked="0"/>
    </xf>
    <xf numFmtId="1" fontId="28" fillId="0" borderId="4" xfId="56"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42" fillId="0" borderId="0" xfId="0" applyFont="1" applyAlignment="1">
      <alignment vertical="center"/>
    </xf>
    <xf numFmtId="0" fontId="24" fillId="0" borderId="4" xfId="0" applyFont="1" applyBorder="1" applyAlignment="1">
      <alignment vertical="center" wrapText="1"/>
    </xf>
    <xf numFmtId="167" fontId="16" fillId="0" borderId="5" xfId="40" applyNumberFormat="1" applyFont="1" applyFill="1" applyBorder="1" applyAlignment="1" applyProtection="1">
      <alignment horizontal="center" vertical="center" wrapText="1"/>
      <protection locked="0"/>
    </xf>
    <xf numFmtId="9" fontId="28" fillId="0" borderId="4" xfId="56" applyFont="1" applyFill="1" applyBorder="1" applyAlignment="1" applyProtection="1">
      <alignment horizontal="center" vertical="center" wrapText="1"/>
      <protection locked="0"/>
    </xf>
    <xf numFmtId="0" fontId="17" fillId="3" borderId="40" xfId="0" applyFont="1" applyFill="1" applyBorder="1" applyAlignment="1">
      <alignment horizontal="center" vertical="center" wrapText="1"/>
    </xf>
    <xf numFmtId="0" fontId="14" fillId="0" borderId="0" xfId="0" applyFont="1" applyAlignment="1">
      <alignment horizontal="center" vertical="center" wrapText="1"/>
    </xf>
    <xf numFmtId="176" fontId="28" fillId="0" borderId="4" xfId="56" applyNumberFormat="1" applyFont="1" applyFill="1" applyBorder="1" applyAlignment="1" applyProtection="1">
      <alignment horizontal="center" vertical="center" wrapText="1"/>
      <protection locked="0"/>
    </xf>
    <xf numFmtId="0" fontId="14" fillId="0" borderId="0" xfId="0" applyFont="1" applyAlignment="1">
      <alignment horizontal="justify" vertical="center" wrapText="1"/>
    </xf>
    <xf numFmtId="9" fontId="14" fillId="0" borderId="0" xfId="0" applyNumberFormat="1" applyFont="1" applyAlignment="1">
      <alignment horizontal="center" vertical="center" wrapText="1"/>
    </xf>
    <xf numFmtId="0" fontId="14" fillId="0" borderId="4" xfId="0" applyFont="1" applyBorder="1" applyAlignment="1">
      <alignment horizontal="justify" vertical="center" wrapText="1"/>
    </xf>
    <xf numFmtId="9" fontId="14" fillId="0" borderId="4" xfId="0" applyNumberFormat="1" applyFont="1" applyBorder="1" applyAlignment="1">
      <alignment horizontal="center" vertical="center" wrapText="1"/>
    </xf>
    <xf numFmtId="0" fontId="19" fillId="3" borderId="40" xfId="0" applyFont="1" applyFill="1" applyBorder="1" applyAlignment="1">
      <alignment horizontal="center" vertical="center" wrapText="1"/>
    </xf>
    <xf numFmtId="0" fontId="18" fillId="0" borderId="34" xfId="0" applyFont="1" applyBorder="1" applyAlignment="1" applyProtection="1">
      <alignment horizontal="center" vertical="center" wrapText="1"/>
      <protection locked="0"/>
    </xf>
    <xf numFmtId="1" fontId="18" fillId="0" borderId="37" xfId="0" applyNumberFormat="1" applyFont="1" applyBorder="1" applyAlignment="1" applyProtection="1">
      <alignment horizontal="center" vertical="center" wrapText="1"/>
      <protection locked="0"/>
    </xf>
    <xf numFmtId="14" fontId="14" fillId="0" borderId="4" xfId="0" applyNumberFormat="1" applyFont="1" applyBorder="1" applyAlignment="1">
      <alignment horizontal="center" vertical="center" wrapText="1"/>
    </xf>
    <xf numFmtId="0" fontId="14" fillId="5" borderId="0" xfId="0" applyFont="1" applyFill="1" applyAlignment="1">
      <alignment vertical="center" wrapText="1"/>
    </xf>
    <xf numFmtId="0" fontId="19" fillId="3" borderId="39" xfId="0" applyFont="1" applyFill="1" applyBorder="1" applyAlignment="1">
      <alignment vertical="center" wrapText="1"/>
    </xf>
    <xf numFmtId="0" fontId="19" fillId="3" borderId="40" xfId="0" applyFont="1" applyFill="1" applyBorder="1" applyAlignment="1">
      <alignment vertical="center" wrapText="1"/>
    </xf>
    <xf numFmtId="0" fontId="14" fillId="0" borderId="0" xfId="0" applyFont="1" applyAlignment="1">
      <alignment vertical="center" wrapText="1"/>
    </xf>
    <xf numFmtId="0" fontId="15" fillId="0" borderId="29" xfId="0" applyFont="1" applyBorder="1" applyAlignment="1">
      <alignment vertical="center" wrapText="1"/>
    </xf>
    <xf numFmtId="0" fontId="15" fillId="0" borderId="7" xfId="0" applyFont="1" applyBorder="1" applyAlignment="1">
      <alignment horizontal="center" vertical="center" wrapText="1"/>
    </xf>
    <xf numFmtId="0" fontId="18" fillId="0" borderId="34" xfId="0" applyFont="1" applyBorder="1" applyAlignment="1" applyProtection="1">
      <alignment vertical="center" wrapText="1"/>
      <protection locked="0"/>
    </xf>
    <xf numFmtId="0" fontId="15" fillId="0" borderId="20" xfId="0" applyFont="1" applyBorder="1" applyAlignment="1">
      <alignment horizontal="center" vertical="center" wrapText="1"/>
    </xf>
    <xf numFmtId="0" fontId="15" fillId="0" borderId="20" xfId="0" applyFont="1" applyBorder="1" applyAlignment="1">
      <alignment vertical="center" wrapText="1"/>
    </xf>
    <xf numFmtId="1" fontId="18" fillId="0" borderId="20" xfId="0" applyNumberFormat="1" applyFont="1" applyBorder="1" applyAlignment="1" applyProtection="1">
      <alignment horizontal="center" vertical="center" wrapText="1"/>
      <protection locked="0"/>
    </xf>
    <xf numFmtId="0" fontId="15" fillId="0" borderId="36" xfId="0" applyFont="1" applyBorder="1" applyAlignment="1">
      <alignment vertical="center" wrapText="1"/>
    </xf>
    <xf numFmtId="0" fontId="15" fillId="0" borderId="37" xfId="0" applyFont="1" applyBorder="1" applyAlignment="1">
      <alignment horizontal="center" vertical="center" wrapText="1"/>
    </xf>
    <xf numFmtId="1" fontId="18" fillId="0" borderId="37" xfId="0" applyNumberFormat="1" applyFont="1" applyBorder="1" applyAlignment="1" applyProtection="1">
      <alignment vertical="center" wrapText="1"/>
      <protection locked="0"/>
    </xf>
    <xf numFmtId="0" fontId="16" fillId="4" borderId="4" xfId="0" applyFont="1" applyFill="1" applyBorder="1" applyAlignment="1" applyProtection="1">
      <alignment horizontal="centerContinuous" vertical="center" wrapText="1"/>
      <protection locked="0"/>
    </xf>
    <xf numFmtId="0" fontId="14" fillId="5" borderId="0" xfId="0" applyFont="1" applyFill="1" applyAlignment="1">
      <alignment horizontal="justify" vertical="center" wrapText="1"/>
    </xf>
    <xf numFmtId="0" fontId="15" fillId="2" borderId="20" xfId="0" applyFont="1" applyFill="1" applyBorder="1" applyAlignment="1">
      <alignment horizontal="center" vertical="center" wrapText="1"/>
    </xf>
    <xf numFmtId="0" fontId="17" fillId="3" borderId="33" xfId="0" applyFont="1" applyFill="1" applyBorder="1" applyAlignment="1">
      <alignment horizontal="center" vertical="center" wrapText="1"/>
    </xf>
    <xf numFmtId="3" fontId="14" fillId="0" borderId="0" xfId="0" applyNumberFormat="1" applyFont="1" applyAlignment="1">
      <alignment horizontal="center" vertical="center" wrapText="1"/>
    </xf>
    <xf numFmtId="1" fontId="18" fillId="0" borderId="11" xfId="0" applyNumberFormat="1" applyFont="1" applyBorder="1" applyAlignment="1" applyProtection="1">
      <alignment horizontal="center" vertical="center" wrapText="1"/>
      <protection locked="0"/>
    </xf>
    <xf numFmtId="0" fontId="14" fillId="5" borderId="0" xfId="0" applyFont="1" applyFill="1" applyAlignment="1">
      <alignment vertical="center"/>
    </xf>
    <xf numFmtId="0" fontId="15" fillId="0" borderId="20" xfId="0" applyFont="1" applyBorder="1" applyAlignment="1">
      <alignment vertical="center"/>
    </xf>
    <xf numFmtId="0" fontId="15" fillId="0" borderId="20" xfId="0" applyFont="1" applyBorder="1" applyAlignment="1">
      <alignment horizontal="center" vertical="center"/>
    </xf>
    <xf numFmtId="0" fontId="14" fillId="0" borderId="0" xfId="0" applyFont="1" applyAlignment="1">
      <alignment vertical="center"/>
    </xf>
    <xf numFmtId="0" fontId="15" fillId="0" borderId="11" xfId="0" applyFont="1" applyBorder="1" applyAlignment="1">
      <alignment vertical="center"/>
    </xf>
    <xf numFmtId="4" fontId="16" fillId="0" borderId="5" xfId="0" applyNumberFormat="1" applyFont="1" applyBorder="1" applyAlignment="1" applyProtection="1">
      <alignment horizontal="centerContinuous" vertical="center"/>
      <protection locked="0"/>
    </xf>
    <xf numFmtId="0" fontId="16" fillId="0" borderId="37" xfId="0" applyFont="1" applyBorder="1" applyAlignment="1" applyProtection="1">
      <alignment vertical="center" wrapText="1"/>
      <protection locked="0"/>
    </xf>
    <xf numFmtId="0" fontId="16" fillId="0" borderId="37" xfId="0" applyFont="1" applyBorder="1" applyAlignment="1" applyProtection="1">
      <alignment horizontal="center" vertical="center" wrapText="1"/>
      <protection locked="0"/>
    </xf>
    <xf numFmtId="0" fontId="16" fillId="0" borderId="53" xfId="0" applyFont="1" applyBorder="1" applyAlignment="1" applyProtection="1">
      <alignment vertical="center" wrapText="1"/>
      <protection locked="0"/>
    </xf>
    <xf numFmtId="0" fontId="17" fillId="3" borderId="33" xfId="0" applyFont="1" applyFill="1" applyBorder="1" applyAlignment="1">
      <alignment horizontal="center" vertical="center"/>
    </xf>
    <xf numFmtId="0" fontId="28" fillId="0" borderId="1" xfId="0" applyFont="1" applyBorder="1" applyAlignment="1" applyProtection="1">
      <alignment horizontal="left" vertical="top"/>
      <protection locked="0"/>
    </xf>
    <xf numFmtId="0" fontId="28" fillId="0" borderId="30" xfId="0" applyFont="1" applyBorder="1" applyAlignment="1" applyProtection="1">
      <alignment horizontal="left" vertical="center" wrapText="1"/>
      <protection locked="0"/>
    </xf>
    <xf numFmtId="0" fontId="28" fillId="0" borderId="30" xfId="0" applyFont="1" applyBorder="1" applyAlignment="1" applyProtection="1">
      <alignment horizontal="center" vertical="center" wrapText="1"/>
      <protection locked="0"/>
    </xf>
    <xf numFmtId="0" fontId="28" fillId="0" borderId="30" xfId="0" applyFont="1" applyBorder="1" applyAlignment="1" applyProtection="1">
      <alignment horizontal="left" vertical="top" wrapText="1"/>
      <protection locked="0"/>
    </xf>
    <xf numFmtId="0" fontId="28" fillId="0" borderId="28" xfId="0" applyFont="1" applyBorder="1" applyAlignment="1" applyProtection="1">
      <alignment horizontal="left" vertical="top"/>
      <protection locked="0"/>
    </xf>
    <xf numFmtId="0" fontId="28" fillId="0" borderId="0" xfId="0" applyFont="1" applyAlignment="1" applyProtection="1">
      <alignment horizontal="center" vertical="center" wrapText="1"/>
      <protection locked="0"/>
    </xf>
    <xf numFmtId="0" fontId="28" fillId="0" borderId="0" xfId="0" applyFont="1" applyAlignment="1" applyProtection="1">
      <alignment horizontal="left" vertical="top" wrapText="1"/>
      <protection locked="0"/>
    </xf>
    <xf numFmtId="0" fontId="28" fillId="0" borderId="32" xfId="0" applyFont="1" applyBorder="1" applyAlignment="1" applyProtection="1">
      <alignment horizontal="left" vertical="top" wrapText="1"/>
      <protection locked="0"/>
    </xf>
    <xf numFmtId="0" fontId="28" fillId="0" borderId="41" xfId="0" applyFont="1" applyBorder="1" applyAlignment="1" applyProtection="1">
      <alignment horizontal="left" vertical="center" wrapText="1"/>
      <protection locked="0"/>
    </xf>
    <xf numFmtId="0" fontId="28" fillId="0" borderId="41" xfId="0" applyFont="1" applyBorder="1" applyAlignment="1" applyProtection="1">
      <alignment horizontal="center" vertical="center" wrapText="1"/>
      <protection locked="0"/>
    </xf>
    <xf numFmtId="0" fontId="28" fillId="0" borderId="41" xfId="0" applyFont="1" applyBorder="1" applyAlignment="1" applyProtection="1">
      <alignment horizontal="left" vertical="top" wrapText="1"/>
      <protection locked="0"/>
    </xf>
    <xf numFmtId="0" fontId="28" fillId="0" borderId="42" xfId="0" applyFont="1" applyBorder="1" applyAlignment="1" applyProtection="1">
      <alignment horizontal="left" vertical="top" wrapText="1"/>
      <protection locked="0"/>
    </xf>
    <xf numFmtId="0" fontId="28" fillId="0" borderId="43" xfId="0" applyFont="1" applyBorder="1" applyAlignment="1" applyProtection="1">
      <alignment horizontal="left" vertical="center" wrapText="1"/>
      <protection locked="0"/>
    </xf>
    <xf numFmtId="0" fontId="28" fillId="0" borderId="43" xfId="0" applyFont="1" applyBorder="1" applyAlignment="1" applyProtection="1">
      <alignment horizontal="center" vertical="center" wrapText="1"/>
      <protection locked="0"/>
    </xf>
    <xf numFmtId="0" fontId="28" fillId="0" borderId="43" xfId="0" applyFont="1" applyBorder="1" applyAlignment="1" applyProtection="1">
      <alignment horizontal="left" vertical="top" wrapText="1"/>
      <protection locked="0"/>
    </xf>
    <xf numFmtId="9" fontId="14" fillId="0" borderId="0" xfId="0" applyNumberFormat="1" applyFont="1" applyAlignment="1">
      <alignment vertical="center"/>
    </xf>
    <xf numFmtId="0" fontId="14" fillId="0" borderId="0" xfId="0" applyFont="1" applyAlignment="1">
      <alignment horizontal="center" vertical="center"/>
    </xf>
    <xf numFmtId="3" fontId="14" fillId="0" borderId="0" xfId="0" applyNumberFormat="1" applyFont="1" applyAlignment="1">
      <alignment vertical="center"/>
    </xf>
    <xf numFmtId="0" fontId="15" fillId="0" borderId="5" xfId="0" applyFont="1" applyBorder="1" applyAlignment="1">
      <alignment vertical="center"/>
    </xf>
    <xf numFmtId="0" fontId="16" fillId="0" borderId="46" xfId="0" applyFont="1" applyBorder="1" applyAlignment="1" applyProtection="1">
      <alignment vertical="center"/>
      <protection locked="0"/>
    </xf>
    <xf numFmtId="0" fontId="17" fillId="3" borderId="54" xfId="0" applyFont="1" applyFill="1" applyBorder="1" applyAlignment="1">
      <alignment horizontal="left" vertical="center"/>
    </xf>
    <xf numFmtId="0" fontId="28" fillId="0" borderId="0" xfId="0" applyFont="1" applyAlignment="1" applyProtection="1">
      <alignment horizontal="left" vertical="center" wrapText="1"/>
      <protection locked="0"/>
    </xf>
    <xf numFmtId="0" fontId="28" fillId="0" borderId="60" xfId="0" applyFont="1" applyBorder="1" applyAlignment="1" applyProtection="1">
      <alignment horizontal="left" vertical="top" wrapText="1"/>
      <protection locked="0"/>
    </xf>
    <xf numFmtId="0" fontId="28" fillId="0" borderId="61" xfId="0" applyFont="1" applyBorder="1" applyAlignment="1" applyProtection="1">
      <alignment horizontal="left" vertical="center" wrapText="1"/>
      <protection locked="0"/>
    </xf>
    <xf numFmtId="0" fontId="28" fillId="0" borderId="61" xfId="0" applyFont="1" applyBorder="1" applyAlignment="1" applyProtection="1">
      <alignment horizontal="center" vertical="center" wrapText="1"/>
      <protection locked="0"/>
    </xf>
    <xf numFmtId="0" fontId="28" fillId="0" borderId="61" xfId="0" applyFont="1" applyBorder="1" applyAlignment="1" applyProtection="1">
      <alignment horizontal="left" vertical="top" wrapText="1"/>
      <protection locked="0"/>
    </xf>
    <xf numFmtId="0" fontId="17" fillId="3" borderId="62" xfId="0" applyFont="1" applyFill="1" applyBorder="1" applyAlignment="1">
      <alignment horizontal="center" vertical="center"/>
    </xf>
    <xf numFmtId="0" fontId="28" fillId="0" borderId="6" xfId="0" applyFont="1" applyBorder="1" applyAlignment="1" applyProtection="1">
      <alignment horizontal="left" vertical="top" wrapText="1"/>
      <protection locked="0"/>
    </xf>
    <xf numFmtId="0" fontId="28" fillId="0" borderId="45" xfId="0" applyFont="1" applyBorder="1" applyAlignment="1" applyProtection="1">
      <alignment horizontal="left" vertical="top" wrapText="1"/>
      <protection locked="0"/>
    </xf>
    <xf numFmtId="0" fontId="28" fillId="0" borderId="63" xfId="0" applyFont="1" applyBorder="1" applyAlignment="1" applyProtection="1">
      <alignment horizontal="left" vertical="top" wrapText="1"/>
      <protection locked="0"/>
    </xf>
    <xf numFmtId="0" fontId="28" fillId="0" borderId="64" xfId="0" applyFont="1" applyBorder="1" applyAlignment="1" applyProtection="1">
      <alignment horizontal="left" vertical="top" wrapText="1"/>
      <protection locked="0"/>
    </xf>
    <xf numFmtId="0" fontId="28" fillId="0" borderId="65" xfId="0" applyFont="1" applyBorder="1" applyAlignment="1" applyProtection="1">
      <alignment horizontal="left" vertical="top" wrapText="1"/>
      <protection locked="0"/>
    </xf>
    <xf numFmtId="9" fontId="14" fillId="5" borderId="53" xfId="0" applyNumberFormat="1" applyFont="1" applyFill="1" applyBorder="1" applyAlignment="1">
      <alignment horizontal="center" vertical="center" wrapText="1"/>
    </xf>
    <xf numFmtId="0" fontId="14" fillId="5" borderId="53" xfId="0" applyFont="1" applyFill="1" applyBorder="1" applyAlignment="1">
      <alignment vertical="center" wrapText="1"/>
    </xf>
    <xf numFmtId="0" fontId="14" fillId="5" borderId="53" xfId="0" applyFont="1" applyFill="1" applyBorder="1" applyAlignment="1">
      <alignment horizontal="center" vertical="center" wrapText="1"/>
    </xf>
    <xf numFmtId="3" fontId="14" fillId="5" borderId="53" xfId="0" applyNumberFormat="1" applyFont="1" applyFill="1" applyBorder="1" applyAlignment="1">
      <alignment horizontal="center" vertical="center" wrapText="1"/>
    </xf>
    <xf numFmtId="0" fontId="14" fillId="5" borderId="4" xfId="0" applyFont="1" applyFill="1" applyBorder="1" applyAlignment="1">
      <alignment horizontal="justify" vertical="center" wrapText="1"/>
    </xf>
    <xf numFmtId="0" fontId="15" fillId="0" borderId="35" xfId="0" applyFont="1" applyBorder="1" applyAlignment="1">
      <alignment vertical="center"/>
    </xf>
    <xf numFmtId="14" fontId="18" fillId="0" borderId="20" xfId="0" applyNumberFormat="1"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4" fillId="0" borderId="4" xfId="0" applyFont="1" applyBorder="1" applyAlignment="1">
      <alignment vertical="center" wrapText="1"/>
    </xf>
    <xf numFmtId="0" fontId="16" fillId="4" borderId="8" xfId="0" applyFont="1" applyFill="1" applyBorder="1" applyAlignment="1" applyProtection="1">
      <alignment horizontal="center" vertical="center" wrapText="1"/>
      <protection locked="0"/>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4" fillId="0" borderId="4" xfId="0" applyFont="1" applyBorder="1" applyAlignment="1">
      <alignment horizontal="center" vertical="center" wrapText="1"/>
    </xf>
    <xf numFmtId="0" fontId="32" fillId="5" borderId="0" xfId="33" applyFont="1" applyFill="1" applyAlignment="1">
      <alignment horizontal="left" vertical="center" wrapText="1"/>
    </xf>
    <xf numFmtId="0" fontId="32" fillId="5" borderId="0" xfId="33" applyFont="1" applyFill="1" applyAlignment="1">
      <alignment horizontal="center" vertical="center" wrapText="1"/>
    </xf>
    <xf numFmtId="0" fontId="20" fillId="6" borderId="4" xfId="0" applyFont="1" applyFill="1" applyBorder="1" applyAlignment="1">
      <alignment horizontal="center" vertical="center"/>
    </xf>
    <xf numFmtId="0" fontId="20" fillId="6" borderId="49" xfId="0" applyFont="1" applyFill="1" applyBorder="1" applyAlignment="1">
      <alignment horizontal="center" vertical="center" wrapText="1"/>
    </xf>
    <xf numFmtId="0" fontId="29" fillId="0" borderId="0" xfId="33" applyFont="1" applyAlignment="1">
      <alignment horizontal="left" vertical="center" wrapText="1"/>
    </xf>
    <xf numFmtId="0" fontId="32" fillId="5" borderId="0" xfId="34" applyFont="1" applyFill="1" applyBorder="1" applyAlignment="1" applyProtection="1">
      <alignment horizontal="center" vertical="center" wrapText="1"/>
    </xf>
    <xf numFmtId="0" fontId="31" fillId="5" borderId="0" xfId="33" applyFont="1" applyFill="1" applyAlignment="1">
      <alignment horizontal="left" vertical="center" wrapText="1"/>
    </xf>
    <xf numFmtId="0" fontId="32" fillId="5" borderId="0" xfId="33" applyFont="1" applyFill="1" applyAlignment="1">
      <alignment vertical="center" wrapText="1"/>
    </xf>
    <xf numFmtId="1" fontId="14" fillId="0" borderId="4" xfId="0" applyNumberFormat="1" applyFont="1" applyBorder="1" applyAlignment="1">
      <alignment horizontal="center" vertical="center" wrapText="1"/>
    </xf>
    <xf numFmtId="9" fontId="45" fillId="0" borderId="4"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7" borderId="0" xfId="0" applyFont="1" applyFill="1" applyAlignment="1">
      <alignment horizontal="justify" vertical="center" wrapText="1"/>
    </xf>
    <xf numFmtId="0" fontId="14" fillId="0" borderId="11" xfId="0" applyFont="1" applyBorder="1" applyAlignment="1">
      <alignment horizontal="justify" vertical="center" wrapText="1"/>
    </xf>
    <xf numFmtId="14" fontId="14" fillId="0" borderId="11"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164" fontId="14" fillId="0" borderId="11" xfId="0" applyNumberFormat="1" applyFont="1" applyBorder="1" applyAlignment="1">
      <alignment horizontal="center" vertical="center" wrapText="1"/>
    </xf>
    <xf numFmtId="3" fontId="16" fillId="0" borderId="9" xfId="0" applyNumberFormat="1" applyFont="1" applyBorder="1" applyAlignment="1" applyProtection="1">
      <alignment horizontal="center" vertical="center"/>
      <protection locked="0"/>
    </xf>
    <xf numFmtId="164" fontId="16" fillId="0" borderId="5" xfId="0" applyNumberFormat="1" applyFont="1" applyBorder="1" applyAlignment="1" applyProtection="1">
      <alignment horizontal="center" vertical="center"/>
      <protection locked="0"/>
    </xf>
    <xf numFmtId="0" fontId="14" fillId="0" borderId="4" xfId="0" applyFont="1" applyBorder="1" applyAlignment="1">
      <alignment horizontal="left" vertical="center" wrapText="1"/>
    </xf>
    <xf numFmtId="0" fontId="47" fillId="5" borderId="4" xfId="0" applyFont="1" applyFill="1" applyBorder="1" applyAlignment="1">
      <alignment horizontal="justify" vertical="center" wrapText="1"/>
    </xf>
    <xf numFmtId="0" fontId="16" fillId="0" borderId="7" xfId="0" applyFont="1" applyBorder="1" applyAlignment="1">
      <alignment horizontal="center" vertical="center" wrapText="1"/>
    </xf>
    <xf numFmtId="164" fontId="51" fillId="0" borderId="4" xfId="0" applyNumberFormat="1" applyFont="1" applyBorder="1" applyAlignment="1">
      <alignment horizontal="center" vertical="center" wrapText="1"/>
    </xf>
    <xf numFmtId="0" fontId="15" fillId="2" borderId="20" xfId="0" applyFont="1" applyFill="1" applyBorder="1" applyAlignment="1">
      <alignment vertical="center"/>
    </xf>
    <xf numFmtId="0" fontId="15" fillId="2" borderId="5" xfId="0" applyFont="1" applyFill="1" applyBorder="1" applyAlignment="1">
      <alignment vertical="center"/>
    </xf>
    <xf numFmtId="9" fontId="43" fillId="0" borderId="4" xfId="0" applyNumberFormat="1" applyFont="1" applyBorder="1" applyAlignment="1">
      <alignment horizontal="center" vertical="center" wrapText="1"/>
    </xf>
    <xf numFmtId="0" fontId="15" fillId="0" borderId="28" xfId="0" applyFont="1" applyBorder="1" applyAlignment="1">
      <alignment vertical="center" wrapText="1"/>
    </xf>
    <xf numFmtId="0" fontId="47" fillId="0" borderId="4" xfId="0" applyFont="1" applyBorder="1" applyAlignment="1">
      <alignment horizontal="justify" vertical="center" wrapText="1"/>
    </xf>
    <xf numFmtId="0" fontId="48" fillId="0" borderId="4" xfId="34" applyFont="1" applyFill="1" applyBorder="1" applyAlignment="1" applyProtection="1">
      <alignment horizontal="center" vertical="center" wrapText="1"/>
    </xf>
    <xf numFmtId="9" fontId="47" fillId="0" borderId="4" xfId="0" applyNumberFormat="1" applyFont="1" applyBorder="1" applyAlignment="1">
      <alignment horizontal="center" vertical="center" wrapText="1"/>
    </xf>
    <xf numFmtId="164" fontId="47" fillId="0" borderId="4" xfId="0" applyNumberFormat="1" applyFont="1" applyBorder="1" applyAlignment="1">
      <alignment horizontal="center" vertical="center" wrapText="1"/>
    </xf>
    <xf numFmtId="0" fontId="47" fillId="0" borderId="4" xfId="0" applyFont="1" applyBorder="1" applyAlignment="1">
      <alignment horizontal="center" vertical="center" wrapText="1"/>
    </xf>
    <xf numFmtId="164" fontId="43" fillId="0" borderId="4" xfId="0" applyNumberFormat="1" applyFont="1" applyBorder="1" applyAlignment="1">
      <alignment horizontal="center" vertical="center" wrapText="1"/>
    </xf>
    <xf numFmtId="9" fontId="14" fillId="0" borderId="4" xfId="56" applyFont="1" applyFill="1" applyBorder="1" applyAlignment="1">
      <alignment horizontal="center" vertical="center" wrapText="1"/>
    </xf>
    <xf numFmtId="0" fontId="47" fillId="0" borderId="4" xfId="0" applyFont="1" applyBorder="1" applyAlignment="1">
      <alignment horizontal="left" vertical="center" wrapText="1"/>
    </xf>
    <xf numFmtId="0" fontId="47" fillId="0" borderId="4" xfId="41" applyFont="1" applyBorder="1" applyAlignment="1">
      <alignment horizontal="justify" vertical="center" wrapText="1"/>
    </xf>
    <xf numFmtId="9" fontId="14" fillId="0" borderId="11" xfId="0" applyNumberFormat="1" applyFont="1" applyBorder="1" applyAlignment="1">
      <alignment horizontal="center" vertical="center" wrapText="1"/>
    </xf>
    <xf numFmtId="9" fontId="47" fillId="0" borderId="11" xfId="0" applyNumberFormat="1" applyFont="1" applyBorder="1" applyAlignment="1">
      <alignment horizontal="center" vertical="center" wrapText="1"/>
    </xf>
    <xf numFmtId="0" fontId="6" fillId="0" borderId="0" xfId="49"/>
    <xf numFmtId="0" fontId="56" fillId="3" borderId="66" xfId="49" applyFont="1" applyFill="1" applyBorder="1" applyAlignment="1">
      <alignment horizontal="centerContinuous" vertical="center"/>
    </xf>
    <xf numFmtId="0" fontId="56" fillId="3" borderId="34" xfId="49" applyFont="1" applyFill="1" applyBorder="1" applyAlignment="1">
      <alignment horizontal="centerContinuous" vertical="center"/>
    </xf>
    <xf numFmtId="0" fontId="56" fillId="3" borderId="67" xfId="49" applyFont="1" applyFill="1" applyBorder="1" applyAlignment="1">
      <alignment horizontal="centerContinuous" vertical="center"/>
    </xf>
    <xf numFmtId="0" fontId="57" fillId="4" borderId="35" xfId="49" applyFont="1" applyFill="1" applyBorder="1" applyAlignment="1">
      <alignment horizontal="centerContinuous" vertical="center"/>
    </xf>
    <xf numFmtId="0" fontId="58" fillId="4" borderId="20" xfId="49" applyFont="1" applyFill="1" applyBorder="1" applyAlignment="1">
      <alignment horizontal="centerContinuous" vertical="center"/>
    </xf>
    <xf numFmtId="0" fontId="58" fillId="4" borderId="11" xfId="49" applyFont="1" applyFill="1" applyBorder="1" applyAlignment="1">
      <alignment horizontal="centerContinuous" vertical="center"/>
    </xf>
    <xf numFmtId="0" fontId="57" fillId="4" borderId="20" xfId="49" applyFont="1" applyFill="1" applyBorder="1" applyAlignment="1">
      <alignment horizontal="centerContinuous" vertical="center"/>
    </xf>
    <xf numFmtId="0" fontId="56" fillId="4" borderId="20" xfId="49" applyFont="1" applyFill="1" applyBorder="1" applyAlignment="1">
      <alignment horizontal="centerContinuous" vertical="center"/>
    </xf>
    <xf numFmtId="0" fontId="56" fillId="4" borderId="68" xfId="49" applyFont="1" applyFill="1" applyBorder="1" applyAlignment="1">
      <alignment horizontal="centerContinuous" vertical="center"/>
    </xf>
    <xf numFmtId="0" fontId="16" fillId="4" borderId="5" xfId="49" applyFont="1" applyFill="1" applyBorder="1" applyAlignment="1" applyProtection="1">
      <alignment horizontal="centerContinuous" vertical="center" wrapText="1"/>
      <protection locked="0"/>
    </xf>
    <xf numFmtId="0" fontId="6" fillId="4" borderId="11" xfId="49" applyFill="1" applyBorder="1" applyAlignment="1">
      <alignment horizontal="centerContinuous"/>
    </xf>
    <xf numFmtId="0" fontId="6" fillId="4" borderId="4" xfId="49" applyFill="1" applyBorder="1" applyAlignment="1">
      <alignment horizontal="centerContinuous"/>
    </xf>
    <xf numFmtId="0" fontId="16" fillId="4" borderId="20" xfId="49" applyFont="1" applyFill="1" applyBorder="1" applyAlignment="1" applyProtection="1">
      <alignment horizontal="centerContinuous" vertical="center" wrapText="1"/>
      <protection locked="0"/>
    </xf>
    <xf numFmtId="0" fontId="6" fillId="4" borderId="68" xfId="49" applyFill="1" applyBorder="1" applyAlignment="1">
      <alignment horizontal="centerContinuous"/>
    </xf>
    <xf numFmtId="0" fontId="16" fillId="4" borderId="4" xfId="49" applyFont="1" applyFill="1" applyBorder="1" applyAlignment="1">
      <alignment horizontal="center" vertical="center"/>
    </xf>
    <xf numFmtId="0" fontId="16" fillId="4" borderId="7" xfId="49" applyFont="1" applyFill="1" applyBorder="1" applyAlignment="1" applyProtection="1">
      <alignment horizontal="center" vertical="center" wrapText="1"/>
      <protection locked="0"/>
    </xf>
    <xf numFmtId="0" fontId="16" fillId="4" borderId="28" xfId="49" applyFont="1" applyFill="1" applyBorder="1" applyAlignment="1" applyProtection="1">
      <alignment horizontal="center" vertical="center" wrapText="1"/>
      <protection locked="0"/>
    </xf>
    <xf numFmtId="0" fontId="16" fillId="4" borderId="4" xfId="49" applyFont="1" applyFill="1" applyBorder="1" applyAlignment="1" applyProtection="1">
      <alignment horizontal="center" vertical="center" wrapText="1"/>
      <protection locked="0"/>
    </xf>
    <xf numFmtId="0" fontId="16" fillId="4" borderId="45" xfId="49" applyFont="1" applyFill="1" applyBorder="1" applyAlignment="1" applyProtection="1">
      <alignment horizontal="center" vertical="center" wrapText="1"/>
      <protection locked="0"/>
    </xf>
    <xf numFmtId="0" fontId="16" fillId="4" borderId="70" xfId="49" applyFont="1" applyFill="1" applyBorder="1" applyAlignment="1" applyProtection="1">
      <alignment horizontal="center" vertical="center" wrapText="1"/>
      <protection locked="0"/>
    </xf>
    <xf numFmtId="0" fontId="0" fillId="0" borderId="24" xfId="49" applyFont="1" applyBorder="1" applyAlignment="1">
      <alignment horizontal="left" vertical="center" wrapText="1"/>
    </xf>
    <xf numFmtId="0" fontId="6" fillId="0" borderId="4" xfId="49" applyBorder="1" applyAlignment="1">
      <alignment horizontal="center" vertical="center"/>
    </xf>
    <xf numFmtId="0" fontId="6" fillId="0" borderId="4" xfId="49" applyBorder="1"/>
    <xf numFmtId="0" fontId="6" fillId="0" borderId="5" xfId="49" applyBorder="1"/>
    <xf numFmtId="0" fontId="6" fillId="0" borderId="11" xfId="49" applyBorder="1"/>
    <xf numFmtId="0" fontId="6" fillId="0" borderId="25" xfId="49" applyBorder="1"/>
    <xf numFmtId="0" fontId="6" fillId="0" borderId="4" xfId="49" applyBorder="1" applyAlignment="1">
      <alignment horizontal="center"/>
    </xf>
    <xf numFmtId="0" fontId="6" fillId="0" borderId="5" xfId="49" applyBorder="1" applyAlignment="1">
      <alignment horizontal="center"/>
    </xf>
    <xf numFmtId="0" fontId="6" fillId="0" borderId="11" xfId="49" applyBorder="1" applyAlignment="1">
      <alignment horizontal="center"/>
    </xf>
    <xf numFmtId="0" fontId="6" fillId="0" borderId="25" xfId="49" applyBorder="1" applyAlignment="1">
      <alignment horizontal="center"/>
    </xf>
    <xf numFmtId="0" fontId="6" fillId="0" borderId="0" xfId="49" applyAlignment="1">
      <alignment horizontal="center"/>
    </xf>
    <xf numFmtId="10" fontId="6" fillId="0" borderId="4" xfId="49" applyNumberFormat="1" applyBorder="1" applyAlignment="1">
      <alignment horizontal="center" vertical="center"/>
    </xf>
    <xf numFmtId="1" fontId="6" fillId="0" borderId="4" xfId="49" applyNumberFormat="1" applyBorder="1" applyAlignment="1">
      <alignment horizontal="center" vertical="center"/>
    </xf>
    <xf numFmtId="0" fontId="6" fillId="0" borderId="8" xfId="49" applyBorder="1"/>
    <xf numFmtId="0" fontId="6" fillId="0" borderId="1" xfId="49" applyBorder="1"/>
    <xf numFmtId="0" fontId="6" fillId="0" borderId="71" xfId="49" applyBorder="1"/>
    <xf numFmtId="10" fontId="6" fillId="0" borderId="17" xfId="49" applyNumberFormat="1" applyBorder="1" applyAlignment="1">
      <alignment horizontal="center" vertical="center"/>
    </xf>
    <xf numFmtId="0" fontId="6" fillId="0" borderId="17" xfId="49" applyBorder="1" applyAlignment="1">
      <alignment horizontal="center" vertical="center"/>
    </xf>
    <xf numFmtId="0" fontId="6" fillId="0" borderId="17" xfId="49" applyBorder="1"/>
    <xf numFmtId="0" fontId="6" fillId="0" borderId="46" xfId="49" applyBorder="1"/>
    <xf numFmtId="0" fontId="6" fillId="0" borderId="27" xfId="49" applyBorder="1"/>
    <xf numFmtId="0" fontId="20" fillId="0" borderId="0" xfId="49" applyFont="1" applyAlignment="1">
      <alignment vertical="center"/>
    </xf>
    <xf numFmtId="0" fontId="6" fillId="0" borderId="0" xfId="49" applyAlignment="1">
      <alignment vertical="center"/>
    </xf>
    <xf numFmtId="0" fontId="1" fillId="3" borderId="0" xfId="55" applyFill="1"/>
    <xf numFmtId="49" fontId="59" fillId="3" borderId="72" xfId="33" applyNumberFormat="1" applyFont="1" applyFill="1" applyBorder="1" applyAlignment="1">
      <alignment horizontal="centerContinuous" vertical="center"/>
    </xf>
    <xf numFmtId="49" fontId="59" fillId="3" borderId="33" xfId="33" applyNumberFormat="1" applyFont="1" applyFill="1" applyBorder="1" applyAlignment="1">
      <alignment horizontal="centerContinuous" vertical="center"/>
    </xf>
    <xf numFmtId="49" fontId="59" fillId="3" borderId="73" xfId="33" applyNumberFormat="1" applyFont="1" applyFill="1" applyBorder="1" applyAlignment="1">
      <alignment horizontal="centerContinuous" vertical="center"/>
    </xf>
    <xf numFmtId="0" fontId="1" fillId="5" borderId="0" xfId="55" applyFill="1"/>
    <xf numFmtId="0" fontId="1" fillId="0" borderId="0" xfId="55"/>
    <xf numFmtId="0" fontId="29" fillId="4" borderId="31" xfId="33" applyFont="1" applyFill="1" applyBorder="1" applyAlignment="1">
      <alignment horizontal="left" vertical="center" wrapText="1"/>
    </xf>
    <xf numFmtId="0" fontId="29" fillId="4" borderId="24" xfId="33" applyFont="1" applyFill="1" applyBorder="1" applyAlignment="1">
      <alignment horizontal="left" vertical="center" wrapText="1"/>
    </xf>
    <xf numFmtId="0" fontId="61" fillId="4" borderId="69" xfId="33" applyFont="1" applyFill="1" applyBorder="1" applyAlignment="1">
      <alignment horizontal="left" vertical="center" wrapText="1"/>
    </xf>
    <xf numFmtId="0" fontId="61" fillId="4" borderId="24" xfId="33" applyFont="1" applyFill="1" applyBorder="1" applyAlignment="1">
      <alignment horizontal="left" vertical="center" wrapText="1"/>
    </xf>
    <xf numFmtId="0" fontId="62" fillId="5" borderId="5" xfId="33" applyFont="1" applyFill="1" applyBorder="1" applyAlignment="1">
      <alignment vertical="center" wrapText="1"/>
    </xf>
    <xf numFmtId="0" fontId="62" fillId="5" borderId="20" xfId="33" applyFont="1" applyFill="1" applyBorder="1" applyAlignment="1">
      <alignment vertical="center" wrapText="1"/>
    </xf>
    <xf numFmtId="0" fontId="62" fillId="5" borderId="68" xfId="33" applyFont="1" applyFill="1" applyBorder="1" applyAlignment="1">
      <alignment vertical="center" wrapText="1"/>
    </xf>
    <xf numFmtId="0" fontId="61" fillId="5" borderId="4" xfId="33" applyFont="1" applyFill="1" applyBorder="1" applyAlignment="1">
      <alignment horizontal="left" vertical="center" wrapText="1"/>
    </xf>
    <xf numFmtId="0" fontId="62" fillId="5" borderId="20" xfId="33" applyFont="1" applyFill="1" applyBorder="1" applyAlignment="1">
      <alignment vertical="center"/>
    </xf>
    <xf numFmtId="0" fontId="62" fillId="5" borderId="68" xfId="33" applyFont="1" applyFill="1" applyBorder="1" applyAlignment="1">
      <alignment vertical="center"/>
    </xf>
    <xf numFmtId="0" fontId="31" fillId="5" borderId="1" xfId="33" applyFont="1" applyFill="1" applyBorder="1" applyAlignment="1">
      <alignment vertical="center"/>
    </xf>
    <xf numFmtId="0" fontId="32" fillId="5" borderId="30" xfId="33" applyFont="1" applyFill="1" applyBorder="1" applyAlignment="1">
      <alignment vertical="center" wrapText="1"/>
    </xf>
    <xf numFmtId="0" fontId="32" fillId="5" borderId="74" xfId="33" applyFont="1" applyFill="1" applyBorder="1" applyAlignment="1">
      <alignment vertical="center" wrapText="1"/>
    </xf>
    <xf numFmtId="0" fontId="32" fillId="5" borderId="28" xfId="33" applyFont="1" applyFill="1" applyBorder="1" applyAlignment="1">
      <alignment vertical="center"/>
    </xf>
    <xf numFmtId="0" fontId="32" fillId="5" borderId="38" xfId="33" applyFont="1" applyFill="1" applyBorder="1" applyAlignment="1">
      <alignment vertical="center" wrapText="1"/>
    </xf>
    <xf numFmtId="0" fontId="32" fillId="5" borderId="75" xfId="33" applyFont="1" applyFill="1" applyBorder="1" applyAlignment="1">
      <alignment vertical="center" wrapText="1"/>
    </xf>
    <xf numFmtId="0" fontId="32" fillId="5" borderId="28" xfId="34" applyFont="1" applyFill="1" applyBorder="1" applyAlignment="1" applyProtection="1">
      <alignment horizontal="right" vertical="center" wrapText="1"/>
    </xf>
    <xf numFmtId="0" fontId="32" fillId="5" borderId="9" xfId="34" applyFont="1" applyFill="1" applyBorder="1" applyAlignment="1" applyProtection="1">
      <alignment horizontal="justify" vertical="center" wrapText="1"/>
    </xf>
    <xf numFmtId="0" fontId="32" fillId="5" borderId="4" xfId="34" applyFont="1" applyFill="1" applyBorder="1" applyAlignment="1" applyProtection="1">
      <alignment horizontal="right" vertical="center" wrapText="1"/>
    </xf>
    <xf numFmtId="0" fontId="32" fillId="5" borderId="75" xfId="34" applyFont="1" applyFill="1" applyBorder="1" applyAlignment="1" applyProtection="1">
      <alignment vertical="center" wrapText="1"/>
    </xf>
    <xf numFmtId="0" fontId="32" fillId="5" borderId="4" xfId="34" applyFont="1" applyFill="1" applyBorder="1" applyAlignment="1" applyProtection="1">
      <alignment vertical="center" wrapText="1"/>
    </xf>
    <xf numFmtId="0" fontId="32" fillId="5" borderId="4" xfId="34" applyFont="1" applyFill="1" applyBorder="1" applyAlignment="1" applyProtection="1">
      <alignment horizontal="center" vertical="center" wrapText="1"/>
    </xf>
    <xf numFmtId="0" fontId="32" fillId="5" borderId="28" xfId="34" applyFont="1" applyFill="1" applyBorder="1" applyAlignment="1" applyProtection="1">
      <alignment horizontal="center" vertical="center" wrapText="1"/>
    </xf>
    <xf numFmtId="0" fontId="32" fillId="5" borderId="75" xfId="34" applyFont="1" applyFill="1" applyBorder="1" applyAlignment="1" applyProtection="1">
      <alignment horizontal="center" vertical="center" wrapText="1"/>
    </xf>
    <xf numFmtId="0" fontId="32" fillId="5" borderId="7" xfId="34" applyFont="1" applyFill="1" applyBorder="1" applyAlignment="1" applyProtection="1">
      <alignment horizontal="right" vertical="center" wrapText="1"/>
    </xf>
    <xf numFmtId="0" fontId="32" fillId="5" borderId="5" xfId="34" applyFont="1" applyFill="1" applyBorder="1" applyAlignment="1" applyProtection="1">
      <alignment horizontal="left" vertical="center"/>
    </xf>
    <xf numFmtId="0" fontId="32" fillId="5" borderId="20" xfId="34" applyFont="1" applyFill="1" applyBorder="1" applyAlignment="1" applyProtection="1">
      <alignment horizontal="center" vertical="center" wrapText="1"/>
    </xf>
    <xf numFmtId="0" fontId="32" fillId="5" borderId="11" xfId="34" applyFont="1" applyFill="1" applyBorder="1" applyAlignment="1" applyProtection="1">
      <alignment horizontal="center" vertical="center" wrapText="1"/>
    </xf>
    <xf numFmtId="0" fontId="32" fillId="5" borderId="28" xfId="33" applyFont="1" applyFill="1" applyBorder="1" applyAlignment="1">
      <alignment horizontal="left" vertical="center" wrapText="1"/>
    </xf>
    <xf numFmtId="0" fontId="32" fillId="5" borderId="75" xfId="33" applyFont="1" applyFill="1" applyBorder="1" applyAlignment="1">
      <alignment horizontal="left" vertical="center" wrapText="1"/>
    </xf>
    <xf numFmtId="0" fontId="32" fillId="5" borderId="28" xfId="33" applyFont="1" applyFill="1" applyBorder="1" applyAlignment="1">
      <alignment horizontal="right" vertical="center" wrapText="1"/>
    </xf>
    <xf numFmtId="0" fontId="32" fillId="5" borderId="4" xfId="33" applyFont="1" applyFill="1" applyBorder="1" applyAlignment="1">
      <alignment horizontal="center" vertical="center" wrapText="1"/>
    </xf>
    <xf numFmtId="0" fontId="33" fillId="5" borderId="0" xfId="55" applyFont="1" applyFill="1" applyAlignment="1">
      <alignment horizontal="center"/>
    </xf>
    <xf numFmtId="0" fontId="31" fillId="5" borderId="28" xfId="33" applyFont="1" applyFill="1" applyBorder="1" applyAlignment="1">
      <alignment horizontal="left" vertical="center" wrapText="1"/>
    </xf>
    <xf numFmtId="0" fontId="31" fillId="5" borderId="75" xfId="33" applyFont="1" applyFill="1" applyBorder="1" applyAlignment="1">
      <alignment horizontal="left" vertical="center" wrapText="1"/>
    </xf>
    <xf numFmtId="0" fontId="32" fillId="5" borderId="38" xfId="33" applyFont="1" applyFill="1" applyBorder="1" applyAlignment="1">
      <alignment horizontal="center" vertical="center" wrapText="1"/>
    </xf>
    <xf numFmtId="0" fontId="32" fillId="5" borderId="38" xfId="33" applyFont="1" applyFill="1" applyBorder="1" applyAlignment="1">
      <alignment horizontal="centerContinuous" vertical="center" wrapText="1"/>
    </xf>
    <xf numFmtId="0" fontId="32" fillId="5" borderId="4" xfId="33" applyFont="1" applyFill="1" applyBorder="1" applyAlignment="1">
      <alignment vertical="center" wrapText="1"/>
    </xf>
    <xf numFmtId="0" fontId="32" fillId="5" borderId="4" xfId="33" applyFont="1" applyFill="1" applyBorder="1" applyAlignment="1">
      <alignment horizontal="right" vertical="center" wrapText="1"/>
    </xf>
    <xf numFmtId="0" fontId="1" fillId="0" borderId="4" xfId="55" applyBorder="1"/>
    <xf numFmtId="0" fontId="33" fillId="5" borderId="4" xfId="55" applyFont="1" applyFill="1" applyBorder="1" applyAlignment="1">
      <alignment horizontal="center"/>
    </xf>
    <xf numFmtId="0" fontId="32" fillId="5" borderId="10" xfId="33" applyFont="1" applyFill="1" applyBorder="1" applyAlignment="1">
      <alignment vertical="center" wrapText="1"/>
    </xf>
    <xf numFmtId="0" fontId="32" fillId="5" borderId="76" xfId="33" applyFont="1" applyFill="1" applyBorder="1" applyAlignment="1">
      <alignment vertical="center" wrapText="1"/>
    </xf>
    <xf numFmtId="0" fontId="32" fillId="5" borderId="45" xfId="33" applyFont="1" applyFill="1" applyBorder="1" applyAlignment="1">
      <alignment horizontal="left" vertical="center" wrapText="1"/>
    </xf>
    <xf numFmtId="0" fontId="29" fillId="4" borderId="79" xfId="33" applyFont="1" applyFill="1" applyBorder="1" applyAlignment="1">
      <alignment horizontal="centerContinuous" vertical="center" wrapText="1"/>
    </xf>
    <xf numFmtId="0" fontId="1" fillId="4" borderId="80" xfId="55" applyFill="1" applyBorder="1" applyAlignment="1">
      <alignment horizontal="centerContinuous"/>
    </xf>
    <xf numFmtId="0" fontId="63" fillId="5" borderId="5" xfId="34" applyFont="1" applyFill="1" applyBorder="1" applyAlignment="1" applyProtection="1">
      <alignment horizontal="left" vertical="center"/>
    </xf>
    <xf numFmtId="0" fontId="63" fillId="5" borderId="4" xfId="33" applyFont="1" applyFill="1" applyBorder="1" applyAlignment="1">
      <alignment horizontal="center" vertical="center" wrapText="1"/>
    </xf>
    <xf numFmtId="0" fontId="31" fillId="5" borderId="28" xfId="33" applyFont="1" applyFill="1" applyBorder="1" applyAlignment="1">
      <alignment horizontal="right" vertical="center" wrapText="1"/>
    </xf>
    <xf numFmtId="10" fontId="47" fillId="0" borderId="4" xfId="36" applyNumberFormat="1" applyFont="1" applyBorder="1" applyAlignment="1">
      <alignment horizontal="center" vertical="center"/>
    </xf>
    <xf numFmtId="0" fontId="31" fillId="5" borderId="0" xfId="33" applyFont="1" applyFill="1" applyAlignment="1">
      <alignment vertical="center" wrapText="1"/>
    </xf>
    <xf numFmtId="0" fontId="31" fillId="5" borderId="75" xfId="33" applyFont="1" applyFill="1" applyBorder="1" applyAlignment="1">
      <alignment vertical="center" wrapText="1"/>
    </xf>
    <xf numFmtId="0" fontId="31" fillId="5" borderId="0" xfId="33" applyFont="1" applyFill="1" applyAlignment="1">
      <alignment horizontal="center" vertical="center" wrapText="1"/>
    </xf>
    <xf numFmtId="0" fontId="31" fillId="5" borderId="0" xfId="33" applyFont="1" applyFill="1" applyAlignment="1">
      <alignment horizontal="right" vertical="center" wrapText="1"/>
    </xf>
    <xf numFmtId="0" fontId="64" fillId="5" borderId="0" xfId="55" applyFont="1" applyFill="1" applyAlignment="1">
      <alignment horizontal="center"/>
    </xf>
    <xf numFmtId="0" fontId="32" fillId="5" borderId="28" xfId="33" applyFont="1" applyFill="1" applyBorder="1" applyAlignment="1">
      <alignment horizontal="center" vertical="center" wrapText="1"/>
    </xf>
    <xf numFmtId="0" fontId="63" fillId="5" borderId="4" xfId="55" applyFont="1" applyFill="1" applyBorder="1" applyAlignment="1">
      <alignment horizontal="center"/>
    </xf>
    <xf numFmtId="10" fontId="32" fillId="5" borderId="4" xfId="33" applyNumberFormat="1" applyFont="1" applyFill="1" applyBorder="1" applyAlignment="1">
      <alignment horizontal="center" vertical="center" wrapText="1"/>
    </xf>
    <xf numFmtId="9" fontId="32" fillId="5" borderId="4" xfId="33" applyNumberFormat="1" applyFont="1" applyFill="1" applyBorder="1" applyAlignment="1">
      <alignment horizontal="center" vertical="center" wrapText="1"/>
    </xf>
    <xf numFmtId="10" fontId="14" fillId="0" borderId="4" xfId="0" applyNumberFormat="1" applyFont="1" applyBorder="1" applyAlignment="1">
      <alignment horizontal="center" vertical="center" wrapText="1"/>
    </xf>
    <xf numFmtId="0" fontId="32" fillId="5" borderId="5" xfId="33" applyFont="1" applyFill="1" applyBorder="1" applyAlignment="1">
      <alignment vertical="center"/>
    </xf>
    <xf numFmtId="0" fontId="32" fillId="5" borderId="20" xfId="33" applyFont="1" applyFill="1" applyBorder="1" applyAlignment="1">
      <alignment vertical="center"/>
    </xf>
    <xf numFmtId="0" fontId="63" fillId="5" borderId="5" xfId="33" applyFont="1" applyFill="1" applyBorder="1" applyAlignment="1">
      <alignment vertical="center"/>
    </xf>
    <xf numFmtId="0" fontId="6" fillId="0" borderId="24" xfId="49" applyBorder="1" applyAlignment="1">
      <alignment horizontal="left" vertical="center" wrapText="1"/>
    </xf>
    <xf numFmtId="0" fontId="18" fillId="0" borderId="11" xfId="0" applyFont="1" applyBorder="1" applyAlignment="1" applyProtection="1">
      <alignment horizontal="center" vertical="center" wrapText="1"/>
      <protection locked="0"/>
    </xf>
    <xf numFmtId="0" fontId="18" fillId="0" borderId="37" xfId="0" applyFont="1" applyBorder="1" applyAlignment="1">
      <alignment vertical="center"/>
    </xf>
    <xf numFmtId="14" fontId="47" fillId="0" borderId="4" xfId="0" applyNumberFormat="1" applyFont="1" applyBorder="1" applyAlignment="1">
      <alignment horizontal="center" vertical="center" wrapText="1"/>
    </xf>
    <xf numFmtId="0" fontId="47" fillId="0" borderId="4" xfId="41" applyFont="1" applyBorder="1" applyAlignment="1">
      <alignment horizontal="left" vertical="center" wrapText="1"/>
    </xf>
    <xf numFmtId="9" fontId="55" fillId="0" borderId="4" xfId="0" applyNumberFormat="1" applyFont="1" applyBorder="1" applyAlignment="1">
      <alignment horizontal="center" vertical="center" wrapText="1"/>
    </xf>
    <xf numFmtId="9" fontId="53" fillId="0" borderId="4" xfId="0" applyNumberFormat="1" applyFont="1" applyBorder="1" applyAlignment="1">
      <alignment horizontal="center" vertical="center" wrapText="1"/>
    </xf>
    <xf numFmtId="177" fontId="43" fillId="0" borderId="4" xfId="0" applyNumberFormat="1" applyFont="1" applyBorder="1" applyAlignment="1">
      <alignment horizontal="center" vertical="center" wrapText="1"/>
    </xf>
    <xf numFmtId="0" fontId="6" fillId="0" borderId="4" xfId="49" applyBorder="1" applyAlignment="1">
      <alignment horizontal="left" vertical="center" wrapText="1"/>
    </xf>
    <xf numFmtId="0" fontId="32" fillId="0" borderId="4" xfId="34" applyFont="1" applyFill="1" applyBorder="1" applyAlignment="1" applyProtection="1">
      <alignment vertical="center" wrapText="1"/>
    </xf>
    <xf numFmtId="10" fontId="32" fillId="0" borderId="4" xfId="34" applyNumberFormat="1" applyFont="1" applyFill="1" applyBorder="1" applyAlignment="1" applyProtection="1">
      <alignment vertical="center" wrapText="1"/>
    </xf>
    <xf numFmtId="0" fontId="6" fillId="5" borderId="24" xfId="49" applyFill="1" applyBorder="1" applyAlignment="1">
      <alignment horizontal="left" vertical="center" wrapText="1"/>
    </xf>
    <xf numFmtId="0" fontId="6" fillId="5" borderId="4" xfId="49" applyFill="1" applyBorder="1" applyAlignment="1">
      <alignment horizontal="left" vertical="center" wrapText="1"/>
    </xf>
    <xf numFmtId="10" fontId="32" fillId="5" borderId="4" xfId="34" applyNumberFormat="1" applyFont="1" applyFill="1" applyBorder="1" applyAlignment="1" applyProtection="1">
      <alignment horizontal="center" vertical="center" wrapText="1"/>
    </xf>
    <xf numFmtId="0" fontId="32" fillId="0" borderId="0" xfId="33" applyFont="1" applyAlignment="1">
      <alignment horizontal="center" vertical="center" wrapText="1"/>
    </xf>
    <xf numFmtId="0" fontId="32" fillId="0" borderId="4" xfId="33" applyFont="1" applyBorder="1" applyAlignment="1">
      <alignment horizontal="center" vertical="center" wrapText="1"/>
    </xf>
    <xf numFmtId="1" fontId="6" fillId="5" borderId="4" xfId="49" applyNumberFormat="1" applyFill="1" applyBorder="1" applyAlignment="1">
      <alignment horizontal="center" vertical="center"/>
    </xf>
    <xf numFmtId="0" fontId="14" fillId="0" borderId="11" xfId="0" applyFont="1" applyBorder="1" applyAlignment="1">
      <alignment horizontal="left" vertical="center" wrapText="1"/>
    </xf>
    <xf numFmtId="0" fontId="6" fillId="0" borderId="24" xfId="0" applyFont="1" applyBorder="1" applyAlignment="1">
      <alignment vertical="center" wrapText="1"/>
    </xf>
    <xf numFmtId="0" fontId="6" fillId="0" borderId="26" xfId="49" applyBorder="1" applyAlignment="1">
      <alignment horizontal="left" vertical="center" wrapText="1"/>
    </xf>
    <xf numFmtId="0" fontId="6" fillId="0" borderId="17" xfId="49" applyBorder="1" applyAlignment="1">
      <alignment horizontal="left" vertical="center" wrapText="1"/>
    </xf>
    <xf numFmtId="178" fontId="6" fillId="0" borderId="4" xfId="49" applyNumberFormat="1" applyBorder="1" applyAlignment="1">
      <alignment horizontal="center" vertical="center"/>
    </xf>
    <xf numFmtId="0" fontId="14" fillId="0" borderId="4" xfId="0" applyFont="1" applyBorder="1" applyAlignment="1">
      <alignment horizontal="center" vertical="center" wrapText="1"/>
    </xf>
    <xf numFmtId="0" fontId="32" fillId="5" borderId="0" xfId="33" applyFont="1" applyFill="1" applyAlignment="1">
      <alignment horizontal="left" vertical="center" wrapText="1"/>
    </xf>
    <xf numFmtId="10" fontId="14" fillId="0" borderId="4" xfId="0" applyNumberFormat="1" applyFont="1" applyFill="1" applyBorder="1" applyAlignment="1">
      <alignment horizontal="center" vertical="center" wrapText="1"/>
    </xf>
    <xf numFmtId="14" fontId="14" fillId="0" borderId="4" xfId="0" applyNumberFormat="1" applyFont="1" applyFill="1" applyBorder="1" applyAlignment="1">
      <alignment horizontal="center" vertical="center" wrapText="1"/>
    </xf>
    <xf numFmtId="0" fontId="14" fillId="0" borderId="4" xfId="0" applyFont="1" applyFill="1" applyBorder="1" applyAlignment="1">
      <alignment horizontal="justify" vertical="center" wrapText="1"/>
    </xf>
    <xf numFmtId="9" fontId="14" fillId="0" borderId="4" xfId="0" applyNumberFormat="1" applyFont="1" applyFill="1" applyBorder="1" applyAlignment="1">
      <alignment horizontal="center" vertical="center" wrapText="1"/>
    </xf>
    <xf numFmtId="164" fontId="14" fillId="0" borderId="4" xfId="40" applyNumberFormat="1" applyFont="1" applyFill="1" applyBorder="1" applyAlignment="1" applyProtection="1">
      <alignment horizontal="center" vertical="center" wrapText="1"/>
      <protection locked="0"/>
    </xf>
    <xf numFmtId="0" fontId="14" fillId="0" borderId="4" xfId="0" applyFont="1" applyFill="1" applyBorder="1" applyAlignment="1">
      <alignment horizontal="center" vertical="center" wrapText="1"/>
    </xf>
    <xf numFmtId="164" fontId="14" fillId="0" borderId="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9" fontId="43" fillId="0" borderId="4" xfId="0" applyNumberFormat="1" applyFont="1" applyFill="1" applyBorder="1" applyAlignment="1">
      <alignment horizontal="center" vertical="center" wrapText="1"/>
    </xf>
    <xf numFmtId="164" fontId="43" fillId="0" borderId="4" xfId="0"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64" fontId="14" fillId="5" borderId="4"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4" xfId="0" applyFont="1" applyFill="1" applyBorder="1" applyAlignment="1">
      <alignment horizontal="left" vertical="center" wrapText="1"/>
    </xf>
    <xf numFmtId="0" fontId="47" fillId="5" borderId="4" xfId="0" applyFont="1" applyFill="1" applyBorder="1" applyAlignment="1">
      <alignment horizontal="center" vertical="center" wrapText="1"/>
    </xf>
    <xf numFmtId="9" fontId="43" fillId="5" borderId="4" xfId="0" applyNumberFormat="1" applyFont="1" applyFill="1" applyBorder="1" applyAlignment="1">
      <alignment horizontal="center" vertical="center" wrapText="1"/>
    </xf>
    <xf numFmtId="164" fontId="43" fillId="5" borderId="4" xfId="0" applyNumberFormat="1" applyFont="1" applyFill="1" applyBorder="1" applyAlignment="1">
      <alignment horizontal="center" vertical="center" wrapText="1"/>
    </xf>
    <xf numFmtId="9" fontId="47" fillId="5" borderId="4" xfId="0" applyNumberFormat="1" applyFont="1" applyFill="1" applyBorder="1" applyAlignment="1">
      <alignment horizontal="center" vertical="center" wrapText="1"/>
    </xf>
    <xf numFmtId="9" fontId="14" fillId="5" borderId="4" xfId="0" applyNumberFormat="1" applyFont="1" applyFill="1" applyBorder="1" applyAlignment="1">
      <alignment horizontal="center" vertical="center" wrapText="1"/>
    </xf>
    <xf numFmtId="14" fontId="14" fillId="5" borderId="4" xfId="0" applyNumberFormat="1" applyFont="1" applyFill="1" applyBorder="1" applyAlignment="1">
      <alignment horizontal="center" vertical="center" wrapText="1"/>
    </xf>
    <xf numFmtId="0" fontId="6" fillId="0" borderId="4" xfId="49" applyFill="1" applyBorder="1" applyAlignment="1">
      <alignment horizontal="center" vertical="center" wrapText="1"/>
    </xf>
    <xf numFmtId="0" fontId="32" fillId="0" borderId="4" xfId="33" applyFont="1" applyFill="1" applyBorder="1" applyAlignment="1">
      <alignment horizontal="center" vertical="center" wrapText="1"/>
    </xf>
    <xf numFmtId="0" fontId="14" fillId="0" borderId="4" xfId="0" applyFont="1" applyBorder="1" applyAlignment="1">
      <alignment horizontal="center" vertical="center" wrapText="1"/>
    </xf>
    <xf numFmtId="164" fontId="53" fillId="0" borderId="4" xfId="0" applyNumberFormat="1" applyFont="1" applyFill="1" applyBorder="1" applyAlignment="1">
      <alignment horizontal="center" vertical="center" wrapText="1"/>
    </xf>
    <xf numFmtId="0" fontId="53" fillId="0" borderId="4" xfId="0" applyFont="1" applyFill="1" applyBorder="1" applyAlignment="1">
      <alignment horizontal="center" vertical="center" wrapText="1"/>
    </xf>
    <xf numFmtId="164" fontId="53" fillId="5" borderId="4" xfId="0" applyNumberFormat="1" applyFont="1" applyFill="1" applyBorder="1" applyAlignment="1">
      <alignment horizontal="center" vertical="center" wrapText="1"/>
    </xf>
    <xf numFmtId="0" fontId="53" fillId="5" borderId="4" xfId="0" applyFont="1" applyFill="1" applyBorder="1" applyAlignment="1">
      <alignment horizontal="center" vertical="center" wrapText="1"/>
    </xf>
    <xf numFmtId="0" fontId="53" fillId="0" borderId="4" xfId="0" applyFont="1" applyBorder="1" applyAlignment="1">
      <alignment horizontal="center" vertical="center" wrapText="1"/>
    </xf>
    <xf numFmtId="164" fontId="53" fillId="0" borderId="4" xfId="0" applyNumberFormat="1" applyFont="1" applyBorder="1" applyAlignment="1">
      <alignment horizontal="center" vertical="center" wrapText="1"/>
    </xf>
    <xf numFmtId="14" fontId="15" fillId="0" borderId="20" xfId="0" applyNumberFormat="1" applyFont="1" applyBorder="1" applyAlignment="1">
      <alignment horizontal="center" vertical="center"/>
    </xf>
    <xf numFmtId="0" fontId="16" fillId="4" borderId="8"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15" fillId="4" borderId="62"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 xfId="0" applyFont="1" applyFill="1" applyBorder="1" applyAlignment="1">
      <alignment horizontal="center" vertical="top" wrapText="1"/>
    </xf>
    <xf numFmtId="3" fontId="16" fillId="4" borderId="9" xfId="0" applyNumberFormat="1" applyFont="1" applyFill="1" applyBorder="1" applyAlignment="1" applyProtection="1">
      <alignment horizontal="center" vertical="center" wrapText="1"/>
      <protection locked="0"/>
    </xf>
    <xf numFmtId="3" fontId="16" fillId="4" borderId="8" xfId="0" applyNumberFormat="1" applyFont="1" applyFill="1" applyBorder="1" applyAlignment="1" applyProtection="1">
      <alignment horizontal="center" vertical="center" wrapText="1"/>
      <protection locked="0"/>
    </xf>
    <xf numFmtId="0" fontId="16" fillId="4" borderId="9" xfId="0" applyFont="1" applyFill="1" applyBorder="1" applyAlignment="1" applyProtection="1">
      <alignment horizontal="center" vertical="center" wrapText="1"/>
      <protection locked="0"/>
    </xf>
    <xf numFmtId="0" fontId="15" fillId="4" borderId="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pplyProtection="1">
      <alignment horizontal="center" vertical="center" wrapText="1"/>
      <protection locked="0"/>
    </xf>
    <xf numFmtId="0" fontId="16" fillId="4" borderId="38" xfId="0" applyFont="1" applyFill="1" applyBorder="1" applyAlignment="1" applyProtection="1">
      <alignment horizontal="center" vertical="center" wrapText="1"/>
      <protection locked="0"/>
    </xf>
    <xf numFmtId="0" fontId="16" fillId="4" borderId="44"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176" fontId="28" fillId="3" borderId="20" xfId="56" applyNumberFormat="1" applyFont="1" applyFill="1" applyBorder="1" applyAlignment="1" applyProtection="1">
      <alignment horizontal="center" vertical="center" wrapText="1"/>
      <protection locked="0"/>
    </xf>
    <xf numFmtId="164" fontId="16" fillId="0" borderId="5" xfId="0" applyNumberFormat="1" applyFont="1" applyBorder="1" applyAlignment="1" applyProtection="1">
      <alignment horizontal="center" vertical="center"/>
      <protection locked="0"/>
    </xf>
    <xf numFmtId="164" fontId="16" fillId="0" borderId="20" xfId="0" applyNumberFormat="1" applyFont="1" applyBorder="1" applyAlignment="1" applyProtection="1">
      <alignment horizontal="center" vertical="center"/>
      <protection locked="0"/>
    </xf>
    <xf numFmtId="164" fontId="16" fillId="0" borderId="11" xfId="0" applyNumberFormat="1" applyFont="1" applyBorder="1" applyAlignment="1" applyProtection="1">
      <alignment horizontal="center" vertical="center"/>
      <protection locked="0"/>
    </xf>
    <xf numFmtId="176" fontId="28" fillId="0" borderId="20" xfId="56" applyNumberFormat="1"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10" fontId="14" fillId="0" borderId="8" xfId="0" applyNumberFormat="1" applyFont="1" applyBorder="1" applyAlignment="1">
      <alignment horizontal="center" vertical="center" wrapText="1"/>
    </xf>
    <xf numFmtId="10" fontId="14" fillId="0" borderId="7" xfId="0" applyNumberFormat="1" applyFont="1" applyBorder="1" applyAlignment="1">
      <alignment horizontal="center" vertical="center" wrapText="1"/>
    </xf>
    <xf numFmtId="10" fontId="14" fillId="0" borderId="9" xfId="0" applyNumberFormat="1" applyFont="1" applyBorder="1" applyAlignment="1">
      <alignment horizontal="center" vertical="center" wrapText="1"/>
    </xf>
    <xf numFmtId="0" fontId="47" fillId="0" borderId="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9" xfId="0" applyFont="1" applyBorder="1" applyAlignment="1">
      <alignment horizontal="center" vertical="center" wrapText="1"/>
    </xf>
    <xf numFmtId="0" fontId="16" fillId="4" borderId="54"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31" xfId="0" applyFont="1" applyFill="1" applyBorder="1" applyAlignment="1">
      <alignment horizontal="center" vertical="center" wrapText="1"/>
    </xf>
    <xf numFmtId="9" fontId="16" fillId="4" borderId="23" xfId="0" applyNumberFormat="1" applyFont="1" applyFill="1" applyBorder="1" applyAlignment="1">
      <alignment horizontal="center" vertical="center" wrapText="1"/>
    </xf>
    <xf numFmtId="9" fontId="16" fillId="4" borderId="4" xfId="0" applyNumberFormat="1" applyFont="1" applyFill="1" applyBorder="1" applyAlignment="1">
      <alignment horizontal="center" vertical="center" wrapText="1"/>
    </xf>
    <xf numFmtId="9" fontId="16" fillId="4" borderId="8" xfId="0" applyNumberFormat="1"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0" borderId="57"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0" fontId="16" fillId="0" borderId="59"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16" fillId="0" borderId="56"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4" fillId="0" borderId="4" xfId="0" applyFont="1" applyBorder="1" applyAlignment="1">
      <alignment horizontal="center" vertical="center" wrapText="1"/>
    </xf>
    <xf numFmtId="0" fontId="16" fillId="4" borderId="1" xfId="49" applyFont="1" applyFill="1" applyBorder="1" applyAlignment="1">
      <alignment horizontal="center" vertical="center" wrapText="1"/>
    </xf>
    <xf numFmtId="0" fontId="16" fillId="4" borderId="10" xfId="49" applyFont="1" applyFill="1" applyBorder="1" applyAlignment="1">
      <alignment horizontal="center" vertical="center" wrapText="1"/>
    </xf>
    <xf numFmtId="0" fontId="16" fillId="4" borderId="5" xfId="49" applyFont="1" applyFill="1" applyBorder="1" applyAlignment="1" applyProtection="1">
      <alignment horizontal="center" vertical="center" wrapText="1"/>
      <protection locked="0"/>
    </xf>
    <xf numFmtId="0" fontId="16" fillId="4" borderId="20" xfId="49" applyFont="1" applyFill="1" applyBorder="1" applyAlignment="1" applyProtection="1">
      <alignment horizontal="center" vertical="center" wrapText="1"/>
      <protection locked="0"/>
    </xf>
    <xf numFmtId="0" fontId="6" fillId="0" borderId="0" xfId="49" applyAlignment="1">
      <alignment horizontal="center" vertical="center" wrapText="1"/>
    </xf>
    <xf numFmtId="0" fontId="16" fillId="4" borderId="31" xfId="49" applyFont="1" applyFill="1" applyBorder="1" applyAlignment="1">
      <alignment horizontal="center" vertical="center" wrapText="1"/>
    </xf>
    <xf numFmtId="0" fontId="16" fillId="4" borderId="69" xfId="49" applyFont="1" applyFill="1" applyBorder="1" applyAlignment="1">
      <alignment horizontal="center" vertical="center" wrapText="1"/>
    </xf>
    <xf numFmtId="0" fontId="16" fillId="4" borderId="8" xfId="49" applyFont="1" applyFill="1" applyBorder="1" applyAlignment="1">
      <alignment horizontal="center" vertical="center" wrapText="1"/>
    </xf>
    <xf numFmtId="0" fontId="16" fillId="4" borderId="9" xfId="49" applyFont="1" applyFill="1" applyBorder="1" applyAlignment="1">
      <alignment horizontal="center" vertical="center" wrapText="1"/>
    </xf>
    <xf numFmtId="0" fontId="16" fillId="4" borderId="5" xfId="49" applyFont="1" applyFill="1" applyBorder="1" applyAlignment="1">
      <alignment horizontal="center" vertical="center" wrapText="1"/>
    </xf>
    <xf numFmtId="0" fontId="16" fillId="4" borderId="11" xfId="49" applyFont="1" applyFill="1" applyBorder="1" applyAlignment="1">
      <alignment horizontal="center" vertical="center" wrapText="1"/>
    </xf>
    <xf numFmtId="0" fontId="31" fillId="5" borderId="46" xfId="34" applyFont="1" applyFill="1" applyBorder="1" applyAlignment="1" applyProtection="1">
      <alignment horizontal="left" vertical="center" wrapText="1"/>
    </xf>
    <xf numFmtId="0" fontId="6" fillId="0" borderId="37" xfId="49" applyBorder="1" applyAlignment="1"/>
    <xf numFmtId="0" fontId="6" fillId="0" borderId="81" xfId="49" applyBorder="1" applyAlignment="1"/>
    <xf numFmtId="0" fontId="32" fillId="5" borderId="28" xfId="33" applyFont="1" applyFill="1" applyBorder="1" applyAlignment="1">
      <alignment vertical="center" wrapText="1"/>
    </xf>
    <xf numFmtId="0" fontId="32" fillId="5" borderId="45" xfId="33" applyFont="1" applyFill="1" applyBorder="1" applyAlignment="1">
      <alignment vertical="center" wrapText="1"/>
    </xf>
    <xf numFmtId="0" fontId="32" fillId="5" borderId="4" xfId="33" applyFont="1" applyFill="1" applyBorder="1" applyAlignment="1">
      <alignment horizontal="left" vertical="center" wrapText="1"/>
    </xf>
    <xf numFmtId="0" fontId="32" fillId="5" borderId="5" xfId="33" applyFont="1" applyFill="1" applyBorder="1" applyAlignment="1">
      <alignment horizontal="left" vertical="center" wrapText="1"/>
    </xf>
    <xf numFmtId="0" fontId="32" fillId="5" borderId="25" xfId="33" applyFont="1" applyFill="1" applyBorder="1" applyAlignment="1">
      <alignment horizontal="left" vertical="center" wrapText="1"/>
    </xf>
    <xf numFmtId="0" fontId="32" fillId="5" borderId="28" xfId="33" applyFont="1" applyFill="1" applyBorder="1" applyAlignment="1">
      <alignment horizontal="left" vertical="center" wrapText="1"/>
    </xf>
    <xf numFmtId="0" fontId="32" fillId="5" borderId="45" xfId="33" applyFont="1" applyFill="1" applyBorder="1" applyAlignment="1">
      <alignment horizontal="left" vertical="center" wrapText="1"/>
    </xf>
    <xf numFmtId="0" fontId="32" fillId="0" borderId="5" xfId="49" applyFont="1" applyBorder="1" applyAlignment="1"/>
    <xf numFmtId="0" fontId="32" fillId="0" borderId="20" xfId="49" applyFont="1" applyBorder="1" applyAlignment="1"/>
    <xf numFmtId="0" fontId="32" fillId="0" borderId="68" xfId="49" applyFont="1" applyBorder="1" applyAlignment="1"/>
    <xf numFmtId="0" fontId="32" fillId="5" borderId="10" xfId="33" applyFont="1" applyFill="1" applyBorder="1" applyAlignment="1">
      <alignment horizontal="left" vertical="center" wrapText="1"/>
    </xf>
    <xf numFmtId="0" fontId="32" fillId="5" borderId="44" xfId="33" applyFont="1" applyFill="1" applyBorder="1" applyAlignment="1">
      <alignment horizontal="left" vertical="center" wrapText="1"/>
    </xf>
    <xf numFmtId="0" fontId="31" fillId="5" borderId="5" xfId="34" applyFont="1" applyFill="1" applyBorder="1" applyAlignment="1" applyProtection="1">
      <alignment horizontal="left" vertical="center" wrapText="1"/>
    </xf>
    <xf numFmtId="0" fontId="31" fillId="5" borderId="20" xfId="34" applyFont="1" applyFill="1" applyBorder="1" applyAlignment="1" applyProtection="1">
      <alignment horizontal="left" vertical="center" wrapText="1"/>
    </xf>
    <xf numFmtId="0" fontId="31" fillId="5" borderId="68" xfId="34" applyFont="1" applyFill="1" applyBorder="1" applyAlignment="1" applyProtection="1">
      <alignment horizontal="left" vertical="center" wrapText="1"/>
    </xf>
    <xf numFmtId="0" fontId="32" fillId="0" borderId="5" xfId="34" applyFont="1" applyFill="1" applyBorder="1" applyAlignment="1" applyProtection="1">
      <alignment horizontal="left" vertical="center" wrapText="1"/>
    </xf>
    <xf numFmtId="0" fontId="32" fillId="0" borderId="20" xfId="34" applyFont="1" applyFill="1" applyBorder="1" applyAlignment="1" applyProtection="1">
      <alignment horizontal="left" vertical="center" wrapText="1"/>
    </xf>
    <xf numFmtId="0" fontId="32" fillId="0" borderId="68" xfId="34" applyFont="1" applyFill="1" applyBorder="1" applyAlignment="1" applyProtection="1">
      <alignment horizontal="left" vertical="center" wrapText="1"/>
    </xf>
    <xf numFmtId="0" fontId="60" fillId="4" borderId="75" xfId="55" applyFont="1" applyFill="1" applyBorder="1" applyAlignment="1">
      <alignment horizontal="center" vertical="center"/>
    </xf>
    <xf numFmtId="0" fontId="60" fillId="4" borderId="77" xfId="55" applyFont="1" applyFill="1" applyBorder="1" applyAlignment="1">
      <alignment horizontal="center" vertical="center"/>
    </xf>
    <xf numFmtId="0" fontId="29" fillId="4" borderId="29" xfId="33" applyFont="1" applyFill="1" applyBorder="1" applyAlignment="1">
      <alignment horizontal="left" vertical="center" wrapText="1"/>
    </xf>
    <xf numFmtId="0" fontId="29" fillId="4" borderId="69" xfId="33" applyFont="1" applyFill="1" applyBorder="1" applyAlignment="1">
      <alignment horizontal="left" vertical="center" wrapText="1"/>
    </xf>
    <xf numFmtId="0" fontId="29" fillId="4" borderId="31" xfId="33" applyFont="1" applyFill="1" applyBorder="1" applyAlignment="1">
      <alignment vertical="center" wrapText="1"/>
    </xf>
    <xf numFmtId="0" fontId="29" fillId="4" borderId="29" xfId="33" applyFont="1" applyFill="1" applyBorder="1" applyAlignment="1">
      <alignment vertical="center" wrapText="1"/>
    </xf>
    <xf numFmtId="0" fontId="29" fillId="4" borderId="78" xfId="33" applyFont="1" applyFill="1" applyBorder="1" applyAlignment="1">
      <alignment vertical="center" wrapText="1"/>
    </xf>
    <xf numFmtId="0" fontId="32" fillId="5" borderId="1" xfId="33" applyFont="1" applyFill="1" applyBorder="1" applyAlignment="1">
      <alignment horizontal="left" vertical="center" wrapText="1"/>
    </xf>
    <xf numFmtId="0" fontId="32" fillId="5" borderId="6" xfId="33" applyFont="1" applyFill="1" applyBorder="1" applyAlignment="1">
      <alignment horizontal="left" vertical="center" wrapText="1"/>
    </xf>
    <xf numFmtId="0" fontId="32" fillId="5" borderId="20" xfId="33" applyFont="1" applyFill="1" applyBorder="1" applyAlignment="1">
      <alignment horizontal="left" vertical="center" wrapText="1"/>
    </xf>
    <xf numFmtId="0" fontId="32" fillId="5" borderId="68" xfId="33" applyFont="1" applyFill="1" applyBorder="1" applyAlignment="1">
      <alignment horizontal="left" vertical="center" wrapText="1"/>
    </xf>
    <xf numFmtId="0" fontId="60" fillId="4" borderId="74" xfId="55" applyFont="1" applyFill="1" applyBorder="1" applyAlignment="1">
      <alignment horizontal="center" vertical="center"/>
    </xf>
    <xf numFmtId="0" fontId="60" fillId="4" borderId="76" xfId="55" applyFont="1" applyFill="1" applyBorder="1" applyAlignment="1">
      <alignment horizontal="center" vertical="center"/>
    </xf>
    <xf numFmtId="0" fontId="32" fillId="5" borderId="1" xfId="34" applyFont="1" applyFill="1" applyBorder="1" applyAlignment="1" applyProtection="1">
      <alignment horizontal="left" vertical="center" wrapText="1"/>
    </xf>
    <xf numFmtId="0" fontId="32" fillId="5" borderId="30" xfId="34" applyFont="1" applyFill="1" applyBorder="1" applyAlignment="1" applyProtection="1">
      <alignment horizontal="left" vertical="center" wrapText="1"/>
    </xf>
    <xf numFmtId="0" fontId="32" fillId="5" borderId="74" xfId="34" applyFont="1" applyFill="1" applyBorder="1" applyAlignment="1" applyProtection="1">
      <alignment horizontal="left" vertical="center" wrapText="1"/>
    </xf>
    <xf numFmtId="0" fontId="29" fillId="4" borderId="31" xfId="33" applyFont="1" applyFill="1" applyBorder="1" applyAlignment="1">
      <alignment horizontal="left" vertical="center" wrapText="1"/>
    </xf>
    <xf numFmtId="0" fontId="63" fillId="5" borderId="38" xfId="55" applyFont="1" applyFill="1" applyBorder="1" applyAlignment="1">
      <alignment horizontal="left"/>
    </xf>
    <xf numFmtId="0" fontId="63" fillId="5" borderId="76" xfId="55" applyFont="1" applyFill="1" applyBorder="1" applyAlignment="1">
      <alignment horizontal="left"/>
    </xf>
    <xf numFmtId="0" fontId="32" fillId="5" borderId="10" xfId="34" applyFont="1" applyFill="1" applyBorder="1" applyAlignment="1" applyProtection="1">
      <alignment horizontal="center" vertical="center" wrapText="1"/>
    </xf>
    <xf numFmtId="0" fontId="32" fillId="5" borderId="38" xfId="34" applyFont="1" applyFill="1" applyBorder="1" applyAlignment="1" applyProtection="1">
      <alignment horizontal="center" vertical="center" wrapText="1"/>
    </xf>
    <xf numFmtId="0" fontId="32" fillId="5" borderId="76" xfId="34" applyFont="1" applyFill="1" applyBorder="1" applyAlignment="1" applyProtection="1">
      <alignment horizontal="center" vertical="center" wrapText="1"/>
    </xf>
    <xf numFmtId="0" fontId="32" fillId="5" borderId="5" xfId="34" applyFont="1" applyFill="1" applyBorder="1" applyAlignment="1" applyProtection="1">
      <alignment horizontal="left" vertical="center" wrapText="1"/>
    </xf>
    <xf numFmtId="0" fontId="32" fillId="5" borderId="20" xfId="34" applyFont="1" applyFill="1" applyBorder="1" applyAlignment="1" applyProtection="1">
      <alignment horizontal="left" vertical="center" wrapText="1"/>
    </xf>
    <xf numFmtId="0" fontId="32" fillId="5" borderId="68" xfId="34" applyFont="1" applyFill="1" applyBorder="1" applyAlignment="1" applyProtection="1">
      <alignment horizontal="left" vertical="center" wrapText="1"/>
    </xf>
    <xf numFmtId="0" fontId="60" fillId="4" borderId="74" xfId="55" applyFont="1" applyFill="1" applyBorder="1" applyAlignment="1">
      <alignment horizontal="center" vertical="center" wrapText="1"/>
    </xf>
    <xf numFmtId="0" fontId="60" fillId="4" borderId="75" xfId="55" applyFont="1" applyFill="1" applyBorder="1" applyAlignment="1">
      <alignment horizontal="center" vertical="center" wrapText="1"/>
    </xf>
    <xf numFmtId="0" fontId="60" fillId="4" borderId="76" xfId="55" applyFont="1" applyFill="1" applyBorder="1" applyAlignment="1">
      <alignment horizontal="center" vertical="center" wrapText="1"/>
    </xf>
    <xf numFmtId="0" fontId="65" fillId="0" borderId="5" xfId="49" applyFont="1" applyBorder="1" applyAlignment="1">
      <alignment horizontal="left" vertical="center" wrapText="1"/>
    </xf>
    <xf numFmtId="0" fontId="65" fillId="0" borderId="20" xfId="49" applyFont="1" applyBorder="1" applyAlignment="1">
      <alignment horizontal="left" vertical="center" wrapText="1"/>
    </xf>
    <xf numFmtId="0" fontId="65" fillId="0" borderId="68" xfId="49" applyFont="1" applyBorder="1" applyAlignment="1">
      <alignment horizontal="left" vertical="center" wrapText="1"/>
    </xf>
    <xf numFmtId="0" fontId="32" fillId="5" borderId="5" xfId="33" applyFont="1" applyFill="1" applyBorder="1" applyAlignment="1">
      <alignment horizontal="left" vertical="center"/>
    </xf>
    <xf numFmtId="0" fontId="32" fillId="5" borderId="20" xfId="33" applyFont="1" applyFill="1" applyBorder="1" applyAlignment="1">
      <alignment horizontal="left" vertical="center"/>
    </xf>
    <xf numFmtId="0" fontId="32" fillId="5" borderId="11" xfId="33" applyFont="1" applyFill="1" applyBorder="1" applyAlignment="1">
      <alignment horizontal="left" vertical="center"/>
    </xf>
    <xf numFmtId="0" fontId="66" fillId="5" borderId="5" xfId="34" applyFont="1" applyFill="1" applyBorder="1" applyAlignment="1" applyProtection="1">
      <alignment horizontal="left" vertical="center" wrapText="1"/>
    </xf>
    <xf numFmtId="0" fontId="66" fillId="5" borderId="20" xfId="34" applyFont="1" applyFill="1" applyBorder="1" applyAlignment="1" applyProtection="1">
      <alignment horizontal="left" vertical="center" wrapText="1"/>
    </xf>
    <xf numFmtId="0" fontId="66" fillId="5" borderId="68" xfId="34" applyFont="1" applyFill="1" applyBorder="1" applyAlignment="1" applyProtection="1">
      <alignment horizontal="left" vertical="center" wrapText="1"/>
    </xf>
    <xf numFmtId="0" fontId="32" fillId="0" borderId="1" xfId="34" applyFont="1" applyFill="1" applyBorder="1" applyAlignment="1" applyProtection="1">
      <alignment horizontal="left" vertical="center" wrapText="1"/>
    </xf>
    <xf numFmtId="0" fontId="32" fillId="0" borderId="30" xfId="34" applyFont="1" applyFill="1" applyBorder="1" applyAlignment="1" applyProtection="1">
      <alignment horizontal="left" vertical="center" wrapText="1"/>
    </xf>
    <xf numFmtId="0" fontId="32" fillId="0" borderId="74" xfId="34" applyFont="1" applyFill="1" applyBorder="1" applyAlignment="1" applyProtection="1">
      <alignment horizontal="left" vertical="center" wrapText="1"/>
    </xf>
    <xf numFmtId="0" fontId="63" fillId="5" borderId="8" xfId="33" applyFont="1" applyFill="1" applyBorder="1" applyAlignment="1">
      <alignment horizontal="left" vertical="center" wrapText="1"/>
    </xf>
    <xf numFmtId="0" fontId="63" fillId="5" borderId="1" xfId="33" applyFont="1" applyFill="1" applyBorder="1" applyAlignment="1">
      <alignment horizontal="left" vertical="center" wrapText="1"/>
    </xf>
    <xf numFmtId="0" fontId="63" fillId="5" borderId="71" xfId="33" applyFont="1" applyFill="1" applyBorder="1" applyAlignment="1">
      <alignment horizontal="left" vertical="center" wrapText="1"/>
    </xf>
    <xf numFmtId="0" fontId="63" fillId="0" borderId="5" xfId="0" applyFont="1" applyBorder="1" applyAlignment="1"/>
    <xf numFmtId="0" fontId="63" fillId="0" borderId="20" xfId="0" applyFont="1" applyBorder="1" applyAlignment="1"/>
    <xf numFmtId="0" fontId="63" fillId="0" borderId="68" xfId="0" applyFont="1" applyBorder="1" applyAlignment="1"/>
    <xf numFmtId="0" fontId="63" fillId="5" borderId="9" xfId="33" applyFont="1" applyFill="1" applyBorder="1" applyAlignment="1">
      <alignment horizontal="left" vertical="center" wrapText="1"/>
    </xf>
    <xf numFmtId="0" fontId="63" fillId="5" borderId="10" xfId="33" applyFont="1" applyFill="1" applyBorder="1" applyAlignment="1">
      <alignment horizontal="left" vertical="center" wrapText="1"/>
    </xf>
    <xf numFmtId="0" fontId="63" fillId="5" borderId="82" xfId="33" applyFont="1" applyFill="1" applyBorder="1" applyAlignment="1">
      <alignment horizontal="left" vertical="center" wrapText="1"/>
    </xf>
    <xf numFmtId="0" fontId="63" fillId="5" borderId="5" xfId="33" applyFont="1" applyFill="1" applyBorder="1" applyAlignment="1">
      <alignment horizontal="left" vertical="center" wrapText="1"/>
    </xf>
    <xf numFmtId="0" fontId="63" fillId="5" borderId="20" xfId="33" applyFont="1" applyFill="1" applyBorder="1" applyAlignment="1">
      <alignment horizontal="left" vertical="center" wrapText="1"/>
    </xf>
    <xf numFmtId="0" fontId="63" fillId="5" borderId="68" xfId="33" applyFont="1" applyFill="1" applyBorder="1" applyAlignment="1">
      <alignment horizontal="left" vertical="center" wrapText="1"/>
    </xf>
    <xf numFmtId="0" fontId="63" fillId="5" borderId="4" xfId="33" applyFont="1" applyFill="1" applyBorder="1" applyAlignment="1">
      <alignment horizontal="left" vertical="center" wrapText="1"/>
    </xf>
    <xf numFmtId="0" fontId="63" fillId="5" borderId="25" xfId="33" applyFont="1" applyFill="1" applyBorder="1" applyAlignment="1">
      <alignment horizontal="left" vertical="center" wrapText="1"/>
    </xf>
    <xf numFmtId="0" fontId="33" fillId="5" borderId="38" xfId="55" applyFont="1" applyFill="1" applyBorder="1" applyAlignment="1">
      <alignment horizontal="left"/>
    </xf>
    <xf numFmtId="0" fontId="33" fillId="5" borderId="76" xfId="55" applyFont="1" applyFill="1" applyBorder="1" applyAlignment="1">
      <alignment horizontal="left"/>
    </xf>
    <xf numFmtId="0" fontId="32" fillId="5" borderId="5" xfId="34" applyFont="1" applyFill="1" applyBorder="1" applyAlignment="1" applyProtection="1">
      <alignment horizontal="left" wrapText="1"/>
    </xf>
    <xf numFmtId="0" fontId="32" fillId="5" borderId="20" xfId="34" applyFont="1" applyFill="1" applyBorder="1" applyAlignment="1" applyProtection="1">
      <alignment horizontal="left" wrapText="1"/>
    </xf>
    <xf numFmtId="0" fontId="32" fillId="5" borderId="68" xfId="34" applyFont="1" applyFill="1" applyBorder="1" applyAlignment="1" applyProtection="1">
      <alignment horizontal="left" wrapText="1"/>
    </xf>
    <xf numFmtId="0" fontId="6" fillId="0" borderId="53" xfId="49" applyBorder="1" applyAlignment="1"/>
    <xf numFmtId="0" fontId="6" fillId="0" borderId="77" xfId="49" applyBorder="1" applyAlignment="1"/>
    <xf numFmtId="0" fontId="32" fillId="5" borderId="0" xfId="33" applyFont="1" applyFill="1" applyAlignment="1">
      <alignment vertical="center" wrapText="1"/>
    </xf>
    <xf numFmtId="0" fontId="32" fillId="5" borderId="0" xfId="33" applyFont="1" applyFill="1" applyAlignment="1">
      <alignment horizontal="left" vertical="center" wrapText="1"/>
    </xf>
    <xf numFmtId="0" fontId="32" fillId="0" borderId="28" xfId="49" applyFont="1" applyBorder="1" applyAlignment="1"/>
    <xf numFmtId="0" fontId="32" fillId="0" borderId="0" xfId="49" applyFont="1" applyAlignment="1"/>
    <xf numFmtId="0" fontId="32" fillId="0" borderId="75" xfId="49" applyFont="1" applyBorder="1" applyAlignment="1"/>
    <xf numFmtId="0" fontId="32" fillId="5" borderId="38" xfId="33" applyFont="1" applyFill="1" applyBorder="1" applyAlignment="1">
      <alignment horizontal="left" vertical="center" wrapText="1"/>
    </xf>
    <xf numFmtId="0" fontId="66" fillId="0" borderId="5" xfId="34" applyFont="1" applyFill="1" applyBorder="1" applyAlignment="1" applyProtection="1">
      <alignment horizontal="left" vertical="center" wrapText="1"/>
    </xf>
    <xf numFmtId="0" fontId="66" fillId="0" borderId="20" xfId="34" applyFont="1" applyFill="1" applyBorder="1" applyAlignment="1" applyProtection="1">
      <alignment horizontal="left" vertical="center" wrapText="1"/>
    </xf>
    <xf numFmtId="0" fontId="66" fillId="0" borderId="68" xfId="34" applyFont="1" applyFill="1" applyBorder="1" applyAlignment="1" applyProtection="1">
      <alignment horizontal="left" vertical="center" wrapText="1"/>
    </xf>
    <xf numFmtId="0" fontId="32" fillId="5" borderId="30" xfId="33" applyFont="1" applyFill="1" applyBorder="1" applyAlignment="1">
      <alignment horizontal="left" vertical="center" wrapText="1"/>
    </xf>
    <xf numFmtId="0" fontId="63" fillId="0" borderId="5" xfId="34" applyFont="1" applyFill="1" applyBorder="1" applyAlignment="1" applyProtection="1">
      <alignment horizontal="left" vertical="center" wrapText="1"/>
    </xf>
    <xf numFmtId="0" fontId="63" fillId="0" borderId="20" xfId="34" applyFont="1" applyFill="1" applyBorder="1" applyAlignment="1" applyProtection="1">
      <alignment horizontal="left" vertical="center" wrapText="1"/>
    </xf>
    <xf numFmtId="0" fontId="63" fillId="0" borderId="68" xfId="34" applyFont="1" applyFill="1" applyBorder="1" applyAlignment="1" applyProtection="1">
      <alignment horizontal="left" vertical="center" wrapText="1"/>
    </xf>
    <xf numFmtId="0" fontId="32" fillId="5" borderId="8" xfId="33" applyFont="1" applyFill="1" applyBorder="1" applyAlignment="1">
      <alignment horizontal="left" vertical="center" wrapText="1"/>
    </xf>
    <xf numFmtId="0" fontId="32" fillId="5" borderId="71" xfId="33" applyFont="1" applyFill="1" applyBorder="1" applyAlignment="1">
      <alignment horizontal="left" vertical="center" wrapText="1"/>
    </xf>
    <xf numFmtId="0" fontId="32" fillId="5" borderId="9" xfId="33" applyFont="1" applyFill="1" applyBorder="1" applyAlignment="1">
      <alignment horizontal="left" vertical="center" wrapText="1"/>
    </xf>
    <xf numFmtId="0" fontId="32" fillId="5" borderId="82" xfId="33" applyFont="1" applyFill="1" applyBorder="1" applyAlignment="1">
      <alignment horizontal="left" vertical="center" wrapText="1"/>
    </xf>
    <xf numFmtId="0" fontId="32" fillId="5" borderId="0" xfId="33" applyFont="1" applyFill="1" applyAlignment="1">
      <alignment horizontal="center" vertical="center" wrapText="1"/>
    </xf>
    <xf numFmtId="0" fontId="20" fillId="6" borderId="4" xfId="0" applyFont="1" applyFill="1" applyBorder="1" applyAlignment="1">
      <alignment horizontal="center" vertical="center"/>
    </xf>
    <xf numFmtId="0" fontId="22" fillId="5" borderId="0" xfId="0" applyFont="1" applyFill="1" applyAlignment="1">
      <alignment horizontal="center" vertical="center"/>
    </xf>
    <xf numFmtId="0" fontId="6" fillId="5" borderId="18"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6" fillId="5" borderId="12" xfId="0" applyFont="1" applyFill="1" applyBorder="1" applyAlignment="1">
      <alignment horizontal="left" vertical="center"/>
    </xf>
    <xf numFmtId="0" fontId="6" fillId="5" borderId="21" xfId="0" applyFont="1" applyFill="1" applyBorder="1" applyAlignment="1">
      <alignment horizontal="left" vertical="center"/>
    </xf>
    <xf numFmtId="0" fontId="20" fillId="6" borderId="13" xfId="0" applyFont="1" applyFill="1" applyBorder="1" applyAlignment="1">
      <alignment horizontal="left" vertical="center"/>
    </xf>
    <xf numFmtId="0" fontId="20" fillId="6" borderId="14" xfId="0" applyFont="1" applyFill="1" applyBorder="1" applyAlignment="1">
      <alignment horizontal="left" vertical="center"/>
    </xf>
    <xf numFmtId="0" fontId="20" fillId="6" borderId="47" xfId="0" applyFont="1" applyFill="1" applyBorder="1" applyAlignment="1">
      <alignment horizontal="center" vertical="center" wrapText="1"/>
    </xf>
    <xf numFmtId="0" fontId="20" fillId="6" borderId="49" xfId="0" applyFont="1" applyFill="1" applyBorder="1" applyAlignment="1">
      <alignment horizontal="center" vertical="center" wrapText="1"/>
    </xf>
    <xf numFmtId="0" fontId="29" fillId="0" borderId="0" xfId="33" applyFont="1" applyAlignment="1">
      <alignment horizontal="left" vertical="center" wrapText="1"/>
    </xf>
    <xf numFmtId="0" fontId="31" fillId="5" borderId="0" xfId="34" applyFont="1" applyFill="1" applyBorder="1" applyAlignment="1" applyProtection="1">
      <alignment horizontal="left" vertical="center" wrapText="1"/>
    </xf>
    <xf numFmtId="0" fontId="32" fillId="5" borderId="0" xfId="34" applyFont="1" applyFill="1" applyBorder="1" applyAlignment="1" applyProtection="1">
      <alignment horizontal="center" vertical="center" wrapText="1"/>
    </xf>
    <xf numFmtId="0" fontId="31" fillId="5" borderId="0" xfId="33" applyFont="1" applyFill="1" applyAlignment="1">
      <alignment horizontal="left" vertical="center" wrapText="1"/>
    </xf>
    <xf numFmtId="0" fontId="29" fillId="5" borderId="0" xfId="33" applyFont="1" applyFill="1" applyAlignment="1">
      <alignment vertical="center" wrapText="1"/>
    </xf>
    <xf numFmtId="0" fontId="35" fillId="5" borderId="0" xfId="34" applyFont="1" applyFill="1" applyBorder="1" applyAlignment="1" applyProtection="1">
      <alignment horizontal="center" vertical="center" wrapText="1"/>
    </xf>
  </cellXfs>
  <cellStyles count="57">
    <cellStyle name="Cabecera 1" xfId="1" xr:uid="{00000000-0005-0000-0000-000000000000}"/>
    <cellStyle name="Cabecera 2" xfId="2" xr:uid="{00000000-0005-0000-0000-000001000000}"/>
    <cellStyle name="Comma" xfId="40" xr:uid="{00000000-0005-0000-0000-000002000000}"/>
    <cellStyle name="Comma [0] 2" xfId="39" xr:uid="{47CE2D2E-CC1A-47C7-8DB1-0BEDD013476D}"/>
    <cellStyle name="Comma 2" xfId="43" xr:uid="{CDEDCBF2-7030-4686-879E-DCD0ADEB2E8B}"/>
    <cellStyle name="Comma 3" xfId="52" xr:uid="{1920AAB9-4C7A-4115-A07F-B7050FD290FD}"/>
    <cellStyle name="Comma 4" xfId="54" xr:uid="{D685DFE0-C1F4-4CC6-8A98-20BCA66D9628}"/>
    <cellStyle name="Comma0" xfId="3" xr:uid="{00000000-0005-0000-0000-000005000000}"/>
    <cellStyle name="Currency" xfId="4" xr:uid="{00000000-0005-0000-0000-000006000000}"/>
    <cellStyle name="Currency [0] 2" xfId="51" xr:uid="{A9625D4A-A43E-45A4-8C9E-202AAA17EC59}"/>
    <cellStyle name="Currency 2" xfId="50" xr:uid="{38D0B14F-4ACE-44BE-BEA6-CD229530734C}"/>
    <cellStyle name="Currency 3" xfId="53" xr:uid="{8391C03E-02EE-486D-8AA9-A07E5D554FB8}"/>
    <cellStyle name="Currency0" xfId="5" xr:uid="{00000000-0005-0000-0000-000009000000}"/>
    <cellStyle name="Date" xfId="6" xr:uid="{00000000-0005-0000-0000-00000A000000}"/>
    <cellStyle name="Euro" xfId="7" xr:uid="{00000000-0005-0000-0000-00000B000000}"/>
    <cellStyle name="Fecha" xfId="8" xr:uid="{00000000-0005-0000-0000-00000C000000}"/>
    <cellStyle name="Fijo" xfId="9" xr:uid="{00000000-0005-0000-0000-00000D000000}"/>
    <cellStyle name="Fixed" xfId="10" xr:uid="{00000000-0005-0000-0000-00000E000000}"/>
    <cellStyle name="Heading 1" xfId="11" xr:uid="{00000000-0005-0000-0000-00000F000000}"/>
    <cellStyle name="Heading 2" xfId="12" xr:uid="{00000000-0005-0000-0000-000010000000}"/>
    <cellStyle name="Heading1" xfId="13" xr:uid="{00000000-0005-0000-0000-000011000000}"/>
    <cellStyle name="Heading2" xfId="14" xr:uid="{00000000-0005-0000-0000-000012000000}"/>
    <cellStyle name="Hipervínculo" xfId="34" builtinId="8"/>
    <cellStyle name="Hipervínculo 2" xfId="42" xr:uid="{E6321B94-4490-4A49-9BA6-23C12ACAA0B5}"/>
    <cellStyle name="Hyperlink 2" xfId="46" xr:uid="{B9DDF9C7-E6ED-4BB0-9F42-4167381DB0CD}"/>
    <cellStyle name="Monetario" xfId="15" xr:uid="{00000000-0005-0000-0000-000015000000}"/>
    <cellStyle name="Monetario0" xfId="16" xr:uid="{00000000-0005-0000-0000-000016000000}"/>
    <cellStyle name="Normal" xfId="0" builtinId="0"/>
    <cellStyle name="Normal 2" xfId="32" xr:uid="{00000000-0005-0000-0000-000018000000}"/>
    <cellStyle name="Normal 2 2" xfId="37" xr:uid="{572C6ED9-65BB-4924-BDB3-E8662945B882}"/>
    <cellStyle name="Normal 2 3" xfId="48" xr:uid="{708CC4D7-4F74-4BAE-B9CF-192FD3C29F29}"/>
    <cellStyle name="Normal 2 4" xfId="55" xr:uid="{D02270AD-3AD9-4F2F-AD4A-628055623E4B}"/>
    <cellStyle name="Normal 3" xfId="35" xr:uid="{00000000-0005-0000-0000-000056000000}"/>
    <cellStyle name="Normal 3 2" xfId="38" xr:uid="{5E16D38B-1182-400F-A33B-37E508A7A5BE}"/>
    <cellStyle name="Normal 4" xfId="41" xr:uid="{56CAA018-D811-4741-946F-EC147EFE3993}"/>
    <cellStyle name="Normal 4 2" xfId="47" xr:uid="{659F770D-AAC9-4049-B48A-16B9529E1E95}"/>
    <cellStyle name="Normal 5" xfId="49" xr:uid="{C1F279FE-9922-4775-9DA9-0FE55B9D333E}"/>
    <cellStyle name="Normal 6" xfId="44" xr:uid="{7FA24ABE-7C3F-4C6E-B762-A83613161368}"/>
    <cellStyle name="Normal 7" xfId="33" xr:uid="{00000000-0005-0000-0000-000019000000}"/>
    <cellStyle name="Percent" xfId="56" xr:uid="{00000000-0005-0000-0000-00001A000000}"/>
    <cellStyle name="Percent 2" xfId="36" xr:uid="{5625A2E2-C3E8-4077-9CEC-2E64DF2E06C0}"/>
    <cellStyle name="Percent 3" xfId="45" xr:uid="{41B72721-ADA6-4198-8143-CD27AB79E1AB}"/>
    <cellStyle name="Punto" xfId="17" xr:uid="{00000000-0005-0000-0000-00001C000000}"/>
    <cellStyle name="Punto0" xfId="18" xr:uid="{00000000-0005-0000-0000-00001D000000}"/>
    <cellStyle name="Resumen" xfId="19" xr:uid="{00000000-0005-0000-0000-00001E000000}"/>
    <cellStyle name="Text" xfId="20" xr:uid="{00000000-0005-0000-0000-00001F000000}"/>
    <cellStyle name="Total" xfId="21" builtinId="25" customBuiltin="1"/>
    <cellStyle name="ДАТА" xfId="22" xr:uid="{00000000-0005-0000-0000-000021000000}"/>
    <cellStyle name="ДЕНЕЖНЫЙ_BOPENGC" xfId="23" xr:uid="{00000000-0005-0000-0000-000022000000}"/>
    <cellStyle name="ЗАГОЛОВОК1" xfId="24" xr:uid="{00000000-0005-0000-0000-000023000000}"/>
    <cellStyle name="ЗАГОЛОВОК2" xfId="25" xr:uid="{00000000-0005-0000-0000-000024000000}"/>
    <cellStyle name="ИТОГОВЫЙ" xfId="26" xr:uid="{00000000-0005-0000-0000-000025000000}"/>
    <cellStyle name="Обычный_BOPENGC" xfId="27" xr:uid="{00000000-0005-0000-0000-000026000000}"/>
    <cellStyle name="ПРОЦЕНТНЫЙ_BOPENGC" xfId="28" xr:uid="{00000000-0005-0000-0000-000027000000}"/>
    <cellStyle name="ТЕКСТ" xfId="29" xr:uid="{00000000-0005-0000-0000-000028000000}"/>
    <cellStyle name="ФИКСИРОВАННЫЙ" xfId="30" xr:uid="{00000000-0005-0000-0000-000029000000}"/>
    <cellStyle name="ФИНАНСОВЫЙ_BOPENGC" xfId="31" xr:uid="{00000000-0005-0000-0000-00002A000000}"/>
  </cellStyles>
  <dxfs count="0"/>
  <tableStyles count="0" defaultTableStyle="TableStyleMedium9" defaultPivotStyle="PivotStyleLight16"/>
  <colors>
    <mruColors>
      <color rgb="FFFFFF66"/>
      <color rgb="FFCCFF99"/>
      <color rgb="FFFFFFCC"/>
      <color rgb="FFFF9999"/>
      <color rgb="FFFFCCCC"/>
      <color rgb="FFDCEDB1"/>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27782</xdr:colOff>
      <xdr:row>1</xdr:row>
      <xdr:rowOff>20705</xdr:rowOff>
    </xdr:from>
    <xdr:to>
      <xdr:col>2</xdr:col>
      <xdr:colOff>833862</xdr:colOff>
      <xdr:row>1</xdr:row>
      <xdr:rowOff>413304</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032" y="227080"/>
          <a:ext cx="1977737" cy="39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13047</xdr:colOff>
      <xdr:row>1</xdr:row>
      <xdr:rowOff>24354</xdr:rowOff>
    </xdr:from>
    <xdr:to>
      <xdr:col>1</xdr:col>
      <xdr:colOff>2101845</xdr:colOff>
      <xdr:row>1</xdr:row>
      <xdr:rowOff>391440</xdr:rowOff>
    </xdr:to>
    <xdr:pic>
      <xdr:nvPicPr>
        <xdr:cNvPr id="2" name="Imagen 4">
          <a:extLst>
            <a:ext uri="{FF2B5EF4-FFF2-40B4-BE49-F238E27FC236}">
              <a16:creationId xmlns:a16="http://schemas.microsoft.com/office/drawing/2014/main" id="{46CDF48D-E1B8-4CA0-82B7-85CDE36AB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5022" y="195804"/>
          <a:ext cx="2082676" cy="367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1</xdr:col>
      <xdr:colOff>4630</xdr:colOff>
      <xdr:row>0</xdr:row>
      <xdr:rowOff>406796</xdr:rowOff>
    </xdr:to>
    <xdr:pic>
      <xdr:nvPicPr>
        <xdr:cNvPr id="2" name="Imagen 4">
          <a:extLst>
            <a:ext uri="{FF2B5EF4-FFF2-40B4-BE49-F238E27FC236}">
              <a16:creationId xmlns:a16="http://schemas.microsoft.com/office/drawing/2014/main" id="{3C3B3FBE-B587-4EB0-9FC1-D3DCD58E2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114749</xdr:rowOff>
    </xdr:from>
    <xdr:ext cx="1359297" cy="292047"/>
    <xdr:pic>
      <xdr:nvPicPr>
        <xdr:cNvPr id="2" name="Imagen 4">
          <a:extLst>
            <a:ext uri="{FF2B5EF4-FFF2-40B4-BE49-F238E27FC236}">
              <a16:creationId xmlns:a16="http://schemas.microsoft.com/office/drawing/2014/main" id="{E37C3BED-B0B4-4FD0-9F8D-25085BE8B9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2" name="Imagen 4">
          <a:extLst>
            <a:ext uri="{FF2B5EF4-FFF2-40B4-BE49-F238E27FC236}">
              <a16:creationId xmlns:a16="http://schemas.microsoft.com/office/drawing/2014/main" id="{F906B786-AF39-4618-B3F4-2146EF9A5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2" name="Imagen 4">
          <a:extLst>
            <a:ext uri="{FF2B5EF4-FFF2-40B4-BE49-F238E27FC236}">
              <a16:creationId xmlns:a16="http://schemas.microsoft.com/office/drawing/2014/main" id="{C08E321C-8471-4D55-8449-028294403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2" name="Imagen 4">
          <a:extLst>
            <a:ext uri="{FF2B5EF4-FFF2-40B4-BE49-F238E27FC236}">
              <a16:creationId xmlns:a16="http://schemas.microsoft.com/office/drawing/2014/main" id="{AD3BE6D7-0865-48FD-A884-2914C0362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2" name="Imagen 4">
          <a:extLst>
            <a:ext uri="{FF2B5EF4-FFF2-40B4-BE49-F238E27FC236}">
              <a16:creationId xmlns:a16="http://schemas.microsoft.com/office/drawing/2014/main" id="{1DC7B96A-8174-497C-AF49-7E156FA03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2" name="Imagen 4">
          <a:extLst>
            <a:ext uri="{FF2B5EF4-FFF2-40B4-BE49-F238E27FC236}">
              <a16:creationId xmlns:a16="http://schemas.microsoft.com/office/drawing/2014/main" id="{A78BAE00-E7A2-4A0F-A635-9AE3D9860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 val="Acciones Pacto Descentralizació"/>
      <sheetName val="Acciones Pacto Étnic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 val="anual1"/>
    </sheetNames>
    <sheetDataSet>
      <sheetData sheetId="0">
        <row r="3">
          <cell r="F3" t="str">
            <v>ACTUALIZACIÓN CATASTRAL Y CARTOGRÁFICA</v>
          </cell>
        </row>
      </sheetData>
      <sheetData sheetId="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ODE LIST"/>
      <sheetName val="RESUOPE"/>
      <sheetName val="carbocol"/>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 val="apacdo"/>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tjcrissien@minciencias.gov.co" TargetMode="External"/><Relationship Id="rId18" Type="http://schemas.openxmlformats.org/officeDocument/2006/relationships/hyperlink" Target="mailto:tjcrissien@minciencias.gov.co" TargetMode="External"/><Relationship Id="rId26" Type="http://schemas.openxmlformats.org/officeDocument/2006/relationships/hyperlink" Target="mailto:tjcrissien@minciencias.gov.co" TargetMode="External"/><Relationship Id="rId39" Type="http://schemas.openxmlformats.org/officeDocument/2006/relationships/hyperlink" Target="mailto:claraparra@presidencia.gov.co" TargetMode="External"/><Relationship Id="rId21" Type="http://schemas.openxmlformats.org/officeDocument/2006/relationships/hyperlink" Target="mailto:tjcrissien@minciencias.gov.co" TargetMode="External"/><Relationship Id="rId34" Type="http://schemas.openxmlformats.org/officeDocument/2006/relationships/hyperlink" Target="mailto:tjcrissien@minciencias.gov.co" TargetMode="External"/><Relationship Id="rId42" Type="http://schemas.openxmlformats.org/officeDocument/2006/relationships/hyperlink" Target="mailto:tjcrissien@minciencias.gov.co" TargetMode="External"/><Relationship Id="rId47" Type="http://schemas.openxmlformats.org/officeDocument/2006/relationships/hyperlink" Target="mailto:nalvis@funcionpublica.gov.co" TargetMode="External"/><Relationship Id="rId50" Type="http://schemas.openxmlformats.org/officeDocument/2006/relationships/drawing" Target="../drawings/drawing1.xml"/><Relationship Id="rId7" Type="http://schemas.openxmlformats.org/officeDocument/2006/relationships/hyperlink" Target="mailto:tjcrissien@minciencias.gov.co" TargetMode="External"/><Relationship Id="rId2" Type="http://schemas.openxmlformats.org/officeDocument/2006/relationships/hyperlink" Target="mailto:crivera@dnp.gov.co" TargetMode="External"/><Relationship Id="rId16" Type="http://schemas.openxmlformats.org/officeDocument/2006/relationships/hyperlink" Target="mailto:tjcrissien@minciencias.gov.co" TargetMode="External"/><Relationship Id="rId29" Type="http://schemas.openxmlformats.org/officeDocument/2006/relationships/hyperlink" Target="mailto:tjcrissien@minciencias.gov.co" TargetMode="External"/><Relationship Id="rId11" Type="http://schemas.openxmlformats.org/officeDocument/2006/relationships/hyperlink" Target="mailto:tjcrissien@minciencias.gov.co" TargetMode="External"/><Relationship Id="rId24" Type="http://schemas.openxmlformats.org/officeDocument/2006/relationships/hyperlink" Target="mailto:tjcrissien@minciencias.gov.co" TargetMode="External"/><Relationship Id="rId32" Type="http://schemas.openxmlformats.org/officeDocument/2006/relationships/hyperlink" Target="mailto:tjcrissien@minciencias.gov.co" TargetMode="External"/><Relationship Id="rId37" Type="http://schemas.openxmlformats.org/officeDocument/2006/relationships/hyperlink" Target="mailto:susana.correa@presidencia.gov.co" TargetMode="External"/><Relationship Id="rId40" Type="http://schemas.openxmlformats.org/officeDocument/2006/relationships/hyperlink" Target="mailto:crivera@dnp.gov.co" TargetMode="External"/><Relationship Id="rId45" Type="http://schemas.openxmlformats.org/officeDocument/2006/relationships/hyperlink" Target="mailto:crivera@dnp.gov.co" TargetMode="External"/><Relationship Id="rId5" Type="http://schemas.openxmlformats.org/officeDocument/2006/relationships/hyperlink" Target="mailto:crivera@dnp.gov.co" TargetMode="External"/><Relationship Id="rId15" Type="http://schemas.openxmlformats.org/officeDocument/2006/relationships/hyperlink" Target="mailto:tjcrissien@minciencias.gov.co" TargetMode="External"/><Relationship Id="rId23" Type="http://schemas.openxmlformats.org/officeDocument/2006/relationships/hyperlink" Target="mailto:tjcrissien@minciencias.gov.co" TargetMode="External"/><Relationship Id="rId28" Type="http://schemas.openxmlformats.org/officeDocument/2006/relationships/hyperlink" Target="mailto:ljcastro@minciencias.gov.co;crivera@dnp.gov.co" TargetMode="External"/><Relationship Id="rId36" Type="http://schemas.openxmlformats.org/officeDocument/2006/relationships/hyperlink" Target="mailto:jdoviedoa@dane.gov.co" TargetMode="External"/><Relationship Id="rId49" Type="http://schemas.openxmlformats.org/officeDocument/2006/relationships/printerSettings" Target="../printerSettings/printerSettings1.bin"/><Relationship Id="rId10" Type="http://schemas.openxmlformats.org/officeDocument/2006/relationships/hyperlink" Target="mailto:tjcrissien@minciencias.gov.co" TargetMode="External"/><Relationship Id="rId19" Type="http://schemas.openxmlformats.org/officeDocument/2006/relationships/hyperlink" Target="mailto:tjcrissien@minciencias.gov.co" TargetMode="External"/><Relationship Id="rId31" Type="http://schemas.openxmlformats.org/officeDocument/2006/relationships/hyperlink" Target="mailto:tjcrissien@minciencias.gov.co" TargetMode="External"/><Relationship Id="rId44" Type="http://schemas.openxmlformats.org/officeDocument/2006/relationships/hyperlink" Target="mailto:tjcrissien@minciencias.gov.co" TargetMode="External"/><Relationship Id="rId4" Type="http://schemas.openxmlformats.org/officeDocument/2006/relationships/hyperlink" Target="mailto:crivera@dnp.gov.co" TargetMode="External"/><Relationship Id="rId9" Type="http://schemas.openxmlformats.org/officeDocument/2006/relationships/hyperlink" Target="mailto:cbocampo@minciencias.gov.co" TargetMode="External"/><Relationship Id="rId14" Type="http://schemas.openxmlformats.org/officeDocument/2006/relationships/hyperlink" Target="mailto:tjcrissien@minciencias.gov.co" TargetMode="External"/><Relationship Id="rId22" Type="http://schemas.openxmlformats.org/officeDocument/2006/relationships/hyperlink" Target="mailto:tjcrissien@minciencias.gov.co" TargetMode="External"/><Relationship Id="rId27" Type="http://schemas.openxmlformats.org/officeDocument/2006/relationships/hyperlink" Target="mailto:tjcrissien@minciencias.gov.co" TargetMode="External"/><Relationship Id="rId30" Type="http://schemas.openxmlformats.org/officeDocument/2006/relationships/hyperlink" Target="mailto:RvalenciaR@dane.gov.co;jdjreyes@minciencias.gov.co;crivera@dnp.gov.co" TargetMode="External"/><Relationship Id="rId35" Type="http://schemas.openxmlformats.org/officeDocument/2006/relationships/hyperlink" Target="mailto:tjcrissien@minciencias.gov.co" TargetMode="External"/><Relationship Id="rId43" Type="http://schemas.openxmlformats.org/officeDocument/2006/relationships/hyperlink" Target="mailto:tjcrissien@minciencias.gov.co" TargetMode="External"/><Relationship Id="rId48" Type="http://schemas.openxmlformats.org/officeDocument/2006/relationships/hyperlink" Target="mailto:jrlinero@minciencias.gov.co" TargetMode="External"/><Relationship Id="rId8" Type="http://schemas.openxmlformats.org/officeDocument/2006/relationships/hyperlink" Target="mailto:tjcrissien@minciencias.gov.co" TargetMode="External"/><Relationship Id="rId3" Type="http://schemas.openxmlformats.org/officeDocument/2006/relationships/hyperlink" Target="mailto:crivera@dnp.gov.co" TargetMode="External"/><Relationship Id="rId12" Type="http://schemas.openxmlformats.org/officeDocument/2006/relationships/hyperlink" Target="mailto:tjcrissien@minciencias.gov.co" TargetMode="External"/><Relationship Id="rId17" Type="http://schemas.openxmlformats.org/officeDocument/2006/relationships/hyperlink" Target="mailto:tjcrissien@minciencias.gov.co" TargetMode="External"/><Relationship Id="rId25" Type="http://schemas.openxmlformats.org/officeDocument/2006/relationships/hyperlink" Target="mailto:tjcrissien@minciencias.gov.co" TargetMode="External"/><Relationship Id="rId33" Type="http://schemas.openxmlformats.org/officeDocument/2006/relationships/hyperlink" Target="mailto:tjcrissien@minciencias.gov.co" TargetMode="External"/><Relationship Id="rId38" Type="http://schemas.openxmlformats.org/officeDocument/2006/relationships/hyperlink" Target="mailto:nalvis@funcionpublica.gov.co" TargetMode="External"/><Relationship Id="rId46" Type="http://schemas.openxmlformats.org/officeDocument/2006/relationships/hyperlink" Target="mailto:jhferro@minciencias.gov.co;" TargetMode="External"/><Relationship Id="rId20" Type="http://schemas.openxmlformats.org/officeDocument/2006/relationships/hyperlink" Target="mailto:tjcrissien@minciencias.gov.co" TargetMode="External"/><Relationship Id="rId41" Type="http://schemas.openxmlformats.org/officeDocument/2006/relationships/hyperlink" Target="mailto:jose.restrepo@minhacienda.gov.co" TargetMode="External"/><Relationship Id="rId1" Type="http://schemas.openxmlformats.org/officeDocument/2006/relationships/hyperlink" Target="mailto:crivera@dnp.gov.co" TargetMode="External"/><Relationship Id="rId6" Type="http://schemas.openxmlformats.org/officeDocument/2006/relationships/hyperlink" Target="mailto:tjcrissien@minciencias.gov.c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90"/>
  <sheetViews>
    <sheetView showGridLines="0" tabSelected="1" zoomScale="70" zoomScaleNormal="70" zoomScaleSheetLayoutView="20" zoomScalePageLayoutView="35" workbookViewId="0">
      <pane xSplit="4" ySplit="9" topLeftCell="E52" activePane="bottomRight" state="frozen"/>
      <selection pane="topRight" activeCell="E1" sqref="E1"/>
      <selection pane="bottomLeft" activeCell="A10" sqref="A10"/>
      <selection pane="bottomRight" activeCell="D65" sqref="D65"/>
    </sheetView>
  </sheetViews>
  <sheetFormatPr baseColWidth="10" defaultColWidth="10.5" defaultRowHeight="33.75" customHeight="1"/>
  <cols>
    <col min="1" max="1" width="1.5" style="80" customWidth="1"/>
    <col min="2" max="2" width="17.5" style="58" customWidth="1"/>
    <col min="3" max="3" width="14.1640625" style="59" customWidth="1"/>
    <col min="4" max="4" width="61.83203125" style="58" customWidth="1"/>
    <col min="5" max="5" width="14.5" style="56" customWidth="1"/>
    <col min="6" max="6" width="17.5" style="56" customWidth="1"/>
    <col min="7" max="7" width="22.5" style="58" customWidth="1"/>
    <col min="8" max="8" width="26.5" style="56" customWidth="1"/>
    <col min="9" max="9" width="21.5" style="56" customWidth="1"/>
    <col min="10" max="10" width="41.1640625" style="56" customWidth="1"/>
    <col min="11" max="11" width="12.5" style="58" customWidth="1"/>
    <col min="12" max="12" width="15.1640625" style="56" customWidth="1"/>
    <col min="13" max="13" width="12.5" style="56" customWidth="1"/>
    <col min="14" max="14" width="33.1640625" style="58" customWidth="1"/>
    <col min="15" max="15" width="70.1640625" style="58" customWidth="1"/>
    <col min="16" max="16" width="16.5" style="56" customWidth="1"/>
    <col min="17" max="29" width="12.5" style="56" customWidth="1"/>
    <col min="30" max="38" width="11.1640625" style="83" customWidth="1"/>
    <col min="39" max="39" width="11.5" style="83" customWidth="1"/>
    <col min="40" max="40" width="12.33203125" style="83" bestFit="1" customWidth="1"/>
    <col min="41" max="41" width="21.33203125" style="56" bestFit="1" customWidth="1"/>
    <col min="42" max="42" width="18.5" style="56" bestFit="1" customWidth="1"/>
    <col min="43" max="43" width="22.5" style="56" bestFit="1" customWidth="1"/>
    <col min="44" max="44" width="19" style="56" bestFit="1" customWidth="1"/>
    <col min="45" max="45" width="21.33203125" style="56" bestFit="1" customWidth="1"/>
    <col min="46" max="46" width="18.5" style="56" bestFit="1" customWidth="1"/>
    <col min="47" max="47" width="22.5" style="56" bestFit="1" customWidth="1"/>
    <col min="48" max="48" width="19" style="56" bestFit="1" customWidth="1"/>
    <col min="49" max="49" width="21.33203125" style="58" bestFit="1" customWidth="1"/>
    <col min="50" max="50" width="18.5" style="58" bestFit="1" customWidth="1"/>
    <col min="51" max="51" width="22.5" style="58" bestFit="1" customWidth="1"/>
    <col min="52" max="52" width="19" style="58" bestFit="1" customWidth="1"/>
    <col min="53" max="53" width="21.33203125" style="58" bestFit="1" customWidth="1"/>
    <col min="54" max="54" width="18.5" style="58" bestFit="1" customWidth="1"/>
    <col min="55" max="55" width="22.5" style="58" bestFit="1" customWidth="1"/>
    <col min="56" max="56" width="19" style="58" bestFit="1" customWidth="1"/>
    <col min="57" max="57" width="21.33203125" style="58" bestFit="1" customWidth="1"/>
    <col min="58" max="58" width="18.5" style="58" bestFit="1" customWidth="1"/>
    <col min="59" max="59" width="22.5" style="58" bestFit="1" customWidth="1"/>
    <col min="60" max="60" width="19" style="58" bestFit="1" customWidth="1"/>
    <col min="61" max="61" width="21.33203125" style="58" bestFit="1" customWidth="1"/>
    <col min="62" max="62" width="18.5" style="58" bestFit="1" customWidth="1"/>
    <col min="63" max="63" width="22.5" style="58" bestFit="1" customWidth="1"/>
    <col min="64" max="64" width="19" style="58" bestFit="1" customWidth="1"/>
    <col min="65" max="65" width="21.33203125" style="58" bestFit="1" customWidth="1"/>
    <col min="66" max="66" width="18.5" style="58" bestFit="1" customWidth="1"/>
    <col min="67" max="67" width="22.5" style="58" bestFit="1" customWidth="1"/>
    <col min="68" max="68" width="19" style="58" bestFit="1" customWidth="1"/>
    <col min="69" max="69" width="21.33203125" style="58" bestFit="1" customWidth="1"/>
    <col min="70" max="70" width="18.5" style="58" bestFit="1" customWidth="1"/>
    <col min="71" max="71" width="22.5" style="58" bestFit="1" customWidth="1"/>
    <col min="72" max="72" width="19" style="58" bestFit="1" customWidth="1"/>
    <col min="73" max="73" width="21.33203125" style="58" bestFit="1" customWidth="1"/>
    <col min="74" max="74" width="18.5" style="58" bestFit="1" customWidth="1"/>
    <col min="75" max="75" width="22.5" style="58" bestFit="1" customWidth="1"/>
    <col min="76" max="76" width="19" style="58" bestFit="1" customWidth="1"/>
    <col min="77" max="77" width="21.33203125" style="58" bestFit="1" customWidth="1"/>
    <col min="78" max="78" width="15.83203125" style="58" customWidth="1"/>
    <col min="79" max="79" width="22.5" style="58" bestFit="1" customWidth="1"/>
    <col min="80" max="80" width="16.5" style="58" customWidth="1"/>
    <col min="81" max="81" width="16.1640625" style="58" customWidth="1"/>
    <col min="82" max="82" width="16.5" style="58" bestFit="1" customWidth="1"/>
    <col min="83" max="83" width="19" style="58" customWidth="1"/>
    <col min="84" max="84" width="14.1640625" style="58" customWidth="1"/>
    <col min="85" max="85" width="15.5" style="58" customWidth="1"/>
    <col min="86" max="86" width="14.1640625" style="58" customWidth="1"/>
    <col min="87" max="87" width="9.5" style="58" customWidth="1"/>
    <col min="88" max="89" width="15.5" style="58" customWidth="1"/>
    <col min="90" max="90" width="19" style="58" customWidth="1"/>
    <col min="91" max="91" width="14.1640625" style="58" customWidth="1"/>
    <col min="92" max="92" width="15.5" style="58" customWidth="1"/>
    <col min="93" max="93" width="14.1640625" style="58" customWidth="1"/>
    <col min="94" max="94" width="9.5" style="58" customWidth="1"/>
    <col min="95" max="96" width="15.5" style="58" customWidth="1"/>
    <col min="97" max="97" width="19" style="58" customWidth="1"/>
    <col min="98" max="98" width="14.1640625" style="58" customWidth="1"/>
    <col min="99" max="99" width="15.5" style="58" customWidth="1"/>
    <col min="100" max="100" width="14.1640625" style="58" customWidth="1"/>
    <col min="101" max="101" width="9.5" style="58" customWidth="1"/>
    <col min="102" max="103" width="15.5" style="58" customWidth="1"/>
    <col min="104" max="104" width="19" style="58" customWidth="1"/>
    <col min="105" max="105" width="14.1640625" style="58" customWidth="1"/>
    <col min="106" max="106" width="15.5" style="58" customWidth="1"/>
    <col min="107" max="107" width="14.1640625" style="58" customWidth="1"/>
    <col min="108" max="108" width="9.5" style="58" customWidth="1"/>
    <col min="109" max="110" width="15.5" style="58" customWidth="1"/>
    <col min="111" max="111" width="19" style="58" customWidth="1"/>
    <col min="112" max="112" width="14.1640625" style="58" customWidth="1"/>
    <col min="113" max="113" width="15.5" style="58" customWidth="1"/>
    <col min="114" max="114" width="14.1640625" style="58" customWidth="1"/>
    <col min="115" max="115" width="9.5" style="58" customWidth="1"/>
    <col min="116" max="117" width="15.5" style="58" customWidth="1"/>
    <col min="118" max="118" width="19" style="58" customWidth="1"/>
    <col min="119" max="119" width="14.1640625" style="58" customWidth="1"/>
    <col min="120" max="120" width="15.5" style="58" customWidth="1"/>
    <col min="121" max="121" width="14.1640625" style="58" customWidth="1"/>
    <col min="122" max="122" width="9.5" style="58" customWidth="1"/>
    <col min="123" max="124" width="15.5" style="58" customWidth="1"/>
    <col min="125" max="16384" width="10.5" style="58"/>
  </cols>
  <sheetData>
    <row r="1" spans="1:124" s="66" customFormat="1" ht="17" thickBot="1">
      <c r="B1" s="69"/>
      <c r="C1" s="127"/>
      <c r="D1" s="128"/>
      <c r="E1" s="129"/>
      <c r="F1" s="129"/>
      <c r="G1" s="128"/>
      <c r="H1" s="129"/>
      <c r="I1" s="129"/>
      <c r="J1" s="129"/>
      <c r="K1" s="128"/>
      <c r="L1" s="129"/>
      <c r="M1" s="129"/>
      <c r="N1" s="128"/>
      <c r="O1" s="128"/>
      <c r="P1" s="129"/>
      <c r="Q1" s="129"/>
      <c r="R1" s="129"/>
      <c r="S1" s="129"/>
      <c r="T1" s="129"/>
      <c r="U1" s="129"/>
      <c r="V1" s="129"/>
      <c r="W1" s="129"/>
      <c r="X1" s="129"/>
      <c r="Y1" s="129"/>
      <c r="Z1" s="129"/>
      <c r="AA1" s="129"/>
      <c r="AB1" s="129"/>
      <c r="AC1" s="129"/>
      <c r="AD1" s="130"/>
      <c r="AE1" s="130"/>
      <c r="AF1" s="130"/>
      <c r="AG1" s="130"/>
      <c r="AH1" s="130"/>
      <c r="AI1" s="130"/>
      <c r="AJ1" s="130"/>
      <c r="AK1" s="130"/>
      <c r="AL1" s="130"/>
      <c r="AM1" s="130"/>
      <c r="AN1" s="130"/>
      <c r="AO1" s="129"/>
      <c r="AP1" s="129"/>
      <c r="AQ1" s="129"/>
      <c r="AR1" s="129"/>
      <c r="AS1" s="129"/>
      <c r="AT1" s="129"/>
      <c r="AU1" s="129"/>
      <c r="AV1" s="129"/>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row>
    <row r="2" spans="1:124" s="69" customFormat="1" ht="35.25" customHeight="1" thickBot="1">
      <c r="A2" s="66"/>
      <c r="B2" s="67"/>
      <c r="C2" s="62"/>
      <c r="D2" s="68"/>
      <c r="E2" s="62"/>
      <c r="F2" s="62"/>
      <c r="G2" s="68"/>
      <c r="H2" s="62"/>
      <c r="I2" s="62"/>
      <c r="J2" s="62"/>
      <c r="K2" s="68"/>
      <c r="L2" s="62"/>
      <c r="M2" s="62"/>
      <c r="N2" s="68"/>
      <c r="O2" s="68"/>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row>
    <row r="3" spans="1:124" s="69" customFormat="1" ht="26.25" customHeight="1">
      <c r="A3" s="66"/>
      <c r="B3" s="70" t="s">
        <v>0</v>
      </c>
      <c r="C3" s="71"/>
      <c r="D3" s="165" t="s">
        <v>1</v>
      </c>
      <c r="E3" s="63"/>
      <c r="F3" s="63"/>
      <c r="G3" s="72"/>
      <c r="H3" s="63"/>
      <c r="I3" s="63"/>
      <c r="J3" s="63"/>
      <c r="K3" s="72"/>
      <c r="L3" s="63"/>
      <c r="M3" s="63"/>
      <c r="N3" s="72"/>
      <c r="O3" s="72"/>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row>
    <row r="4" spans="1:124" s="69" customFormat="1" ht="19.5" customHeight="1">
      <c r="A4" s="66"/>
      <c r="B4" s="132" t="s">
        <v>2</v>
      </c>
      <c r="C4" s="73"/>
      <c r="D4" s="74">
        <v>4069</v>
      </c>
      <c r="E4" s="75"/>
      <c r="F4" s="84"/>
      <c r="G4" s="113" t="s">
        <v>3</v>
      </c>
      <c r="H4" s="343">
        <v>44550</v>
      </c>
      <c r="I4" s="133"/>
      <c r="J4" s="134"/>
      <c r="K4" s="113" t="s">
        <v>4</v>
      </c>
      <c r="L4" s="73"/>
      <c r="M4" s="73"/>
      <c r="N4" s="29"/>
      <c r="O4" s="30"/>
      <c r="P4" s="28"/>
      <c r="Q4" s="28"/>
      <c r="R4" s="28"/>
      <c r="S4" s="162" t="s">
        <v>5</v>
      </c>
      <c r="T4" s="162"/>
      <c r="U4" s="162"/>
      <c r="V4" s="162"/>
      <c r="W4" s="162"/>
      <c r="X4" s="30"/>
      <c r="Z4" s="291" t="s">
        <v>6</v>
      </c>
      <c r="AA4" s="163" t="s">
        <v>7</v>
      </c>
      <c r="AB4" s="20"/>
      <c r="AC4" s="81" t="s">
        <v>783</v>
      </c>
      <c r="AD4" s="81"/>
      <c r="AE4" s="81"/>
      <c r="AF4" s="81"/>
      <c r="AG4" s="81"/>
      <c r="AH4" s="81"/>
      <c r="AI4" s="81"/>
      <c r="AJ4" s="81"/>
      <c r="AK4" s="81"/>
      <c r="AL4" s="81"/>
      <c r="AM4" s="81"/>
      <c r="AP4" s="81"/>
      <c r="AQ4" s="81"/>
      <c r="AR4" s="81"/>
      <c r="AS4" s="81"/>
      <c r="AT4" s="81"/>
      <c r="AU4" s="81"/>
      <c r="AV4" s="8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row>
    <row r="5" spans="1:124" s="69" customFormat="1" ht="22.5" customHeight="1" thickBot="1">
      <c r="A5" s="66"/>
      <c r="B5" s="76" t="s">
        <v>8</v>
      </c>
      <c r="C5" s="77"/>
      <c r="D5" s="292" t="s">
        <v>9</v>
      </c>
      <c r="E5" s="64"/>
      <c r="F5" s="64"/>
      <c r="G5" s="78"/>
      <c r="H5" s="64"/>
      <c r="I5" s="64"/>
      <c r="J5" s="64"/>
      <c r="K5" s="78"/>
      <c r="L5" s="64"/>
      <c r="M5" s="64"/>
      <c r="N5" s="78"/>
      <c r="O5" s="78"/>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row>
    <row r="6" spans="1:124" s="69" customFormat="1" ht="33" customHeight="1" thickBot="1">
      <c r="A6" s="66"/>
      <c r="B6" s="18"/>
      <c r="C6" s="55"/>
      <c r="D6" s="19"/>
      <c r="E6" s="55"/>
      <c r="F6" s="55"/>
      <c r="G6" s="46"/>
      <c r="H6" s="82"/>
      <c r="I6" s="82"/>
      <c r="J6" s="82"/>
      <c r="K6" s="46"/>
      <c r="L6" s="82"/>
      <c r="M6" s="82"/>
      <c r="N6" s="46"/>
      <c r="O6" s="46"/>
      <c r="P6" s="82"/>
      <c r="Q6" s="82"/>
      <c r="R6" s="82" t="s">
        <v>10</v>
      </c>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18"/>
      <c r="CE6" s="19"/>
      <c r="CF6" s="19"/>
      <c r="CG6" s="19"/>
      <c r="CH6" s="19"/>
      <c r="CI6" s="19"/>
      <c r="CJ6" s="19"/>
      <c r="CK6" s="19"/>
      <c r="CL6" s="19"/>
      <c r="CM6" s="19"/>
      <c r="CN6" s="19"/>
      <c r="CO6" s="19"/>
      <c r="CP6" s="19"/>
      <c r="CQ6" s="19"/>
      <c r="CR6" s="19"/>
      <c r="CS6" s="19" t="s">
        <v>11</v>
      </c>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row>
    <row r="7" spans="1:124" s="69" customFormat="1" ht="29.25" customHeight="1">
      <c r="A7" s="66"/>
      <c r="B7" s="375" t="s">
        <v>12</v>
      </c>
      <c r="C7" s="378" t="s">
        <v>13</v>
      </c>
      <c r="D7" s="381" t="s">
        <v>14</v>
      </c>
      <c r="E7" s="378" t="s">
        <v>15</v>
      </c>
      <c r="F7" s="373" t="s">
        <v>16</v>
      </c>
      <c r="G7" s="352" t="s">
        <v>17</v>
      </c>
      <c r="H7" s="352"/>
      <c r="I7" s="352"/>
      <c r="J7" s="352"/>
      <c r="K7" s="352" t="s">
        <v>18</v>
      </c>
      <c r="L7" s="352"/>
      <c r="M7" s="352" t="s">
        <v>19</v>
      </c>
      <c r="N7" s="352"/>
      <c r="O7" s="352"/>
      <c r="P7" s="352"/>
      <c r="Q7" s="348"/>
      <c r="R7" s="348"/>
      <c r="S7" s="348"/>
      <c r="T7" s="348"/>
      <c r="U7" s="348"/>
      <c r="V7" s="348"/>
      <c r="W7" s="348"/>
      <c r="X7" s="348"/>
      <c r="Y7" s="348"/>
      <c r="Z7" s="348"/>
      <c r="AA7" s="348"/>
      <c r="AB7" s="348"/>
      <c r="AC7" s="348"/>
      <c r="AD7" s="348" t="s">
        <v>20</v>
      </c>
      <c r="AE7" s="348"/>
      <c r="AF7" s="348"/>
      <c r="AG7" s="348"/>
      <c r="AH7" s="348"/>
      <c r="AI7" s="348"/>
      <c r="AJ7" s="348"/>
      <c r="AK7" s="348"/>
      <c r="AL7" s="348"/>
      <c r="AM7" s="348"/>
      <c r="AN7" s="348"/>
      <c r="AO7" s="348" t="s">
        <v>21</v>
      </c>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c r="BP7" s="348"/>
      <c r="BQ7" s="348"/>
      <c r="BR7" s="348"/>
      <c r="BS7" s="348"/>
      <c r="BT7" s="348"/>
      <c r="BU7" s="348"/>
      <c r="BV7" s="348"/>
      <c r="BW7" s="348"/>
      <c r="BX7" s="348"/>
      <c r="BY7" s="348"/>
      <c r="BZ7" s="348"/>
      <c r="CA7" s="348"/>
      <c r="CB7" s="348"/>
      <c r="CC7" s="348"/>
      <c r="CD7" s="346" t="s">
        <v>14</v>
      </c>
      <c r="CE7" s="47" t="s">
        <v>22</v>
      </c>
      <c r="CF7" s="47"/>
      <c r="CG7" s="47"/>
      <c r="CH7" s="47"/>
      <c r="CI7" s="47"/>
      <c r="CJ7" s="47"/>
      <c r="CK7" s="47"/>
      <c r="CL7" s="47" t="s">
        <v>23</v>
      </c>
      <c r="CM7" s="47"/>
      <c r="CN7" s="47"/>
      <c r="CO7" s="47"/>
      <c r="CP7" s="47"/>
      <c r="CQ7" s="47"/>
      <c r="CR7" s="47"/>
      <c r="CS7" s="47" t="s">
        <v>24</v>
      </c>
      <c r="CT7" s="47"/>
      <c r="CU7" s="47"/>
      <c r="CV7" s="47"/>
      <c r="CW7" s="47"/>
      <c r="CX7" s="47"/>
      <c r="CY7" s="47"/>
      <c r="CZ7" s="47" t="s">
        <v>25</v>
      </c>
      <c r="DA7" s="47"/>
      <c r="DB7" s="47"/>
      <c r="DC7" s="47"/>
      <c r="DD7" s="47"/>
      <c r="DE7" s="47"/>
      <c r="DF7" s="47"/>
      <c r="DG7" s="47" t="s">
        <v>26</v>
      </c>
      <c r="DH7" s="47"/>
      <c r="DI7" s="47"/>
      <c r="DJ7" s="47"/>
      <c r="DK7" s="47"/>
      <c r="DL7" s="47"/>
      <c r="DM7" s="47"/>
      <c r="DN7" s="47" t="s">
        <v>27</v>
      </c>
      <c r="DO7" s="47"/>
      <c r="DP7" s="47"/>
      <c r="DQ7" s="47"/>
      <c r="DR7" s="47"/>
      <c r="DS7" s="47"/>
      <c r="DT7" s="47"/>
    </row>
    <row r="8" spans="1:124" s="69" customFormat="1" ht="29.25" customHeight="1">
      <c r="A8" s="66"/>
      <c r="B8" s="376"/>
      <c r="C8" s="379"/>
      <c r="D8" s="382"/>
      <c r="E8" s="379"/>
      <c r="F8" s="374"/>
      <c r="G8" s="353" t="s">
        <v>28</v>
      </c>
      <c r="H8" s="353" t="s">
        <v>29</v>
      </c>
      <c r="I8" s="353" t="s">
        <v>30</v>
      </c>
      <c r="J8" s="353" t="s">
        <v>31</v>
      </c>
      <c r="K8" s="353" t="s">
        <v>32</v>
      </c>
      <c r="L8" s="353" t="s">
        <v>33</v>
      </c>
      <c r="M8" s="353" t="s">
        <v>34</v>
      </c>
      <c r="N8" s="353" t="s">
        <v>35</v>
      </c>
      <c r="O8" s="353" t="s">
        <v>36</v>
      </c>
      <c r="P8" s="353" t="s">
        <v>37</v>
      </c>
      <c r="Q8" s="137" t="s">
        <v>38</v>
      </c>
      <c r="R8" s="137"/>
      <c r="S8" s="351" t="s">
        <v>39</v>
      </c>
      <c r="T8" s="351" t="s">
        <v>40</v>
      </c>
      <c r="U8" s="351" t="s">
        <v>41</v>
      </c>
      <c r="V8" s="351" t="s">
        <v>42</v>
      </c>
      <c r="W8" s="351" t="s">
        <v>43</v>
      </c>
      <c r="X8" s="351" t="s">
        <v>44</v>
      </c>
      <c r="Y8" s="351" t="s">
        <v>45</v>
      </c>
      <c r="Z8" s="351" t="s">
        <v>46</v>
      </c>
      <c r="AA8" s="351" t="s">
        <v>47</v>
      </c>
      <c r="AB8" s="351" t="s">
        <v>48</v>
      </c>
      <c r="AC8" s="351" t="s">
        <v>49</v>
      </c>
      <c r="AD8" s="349" t="s">
        <v>50</v>
      </c>
      <c r="AE8" s="349" t="s">
        <v>51</v>
      </c>
      <c r="AF8" s="349" t="s">
        <v>52</v>
      </c>
      <c r="AG8" s="349" t="s">
        <v>53</v>
      </c>
      <c r="AH8" s="349" t="s">
        <v>54</v>
      </c>
      <c r="AI8" s="349" t="s">
        <v>55</v>
      </c>
      <c r="AJ8" s="349" t="s">
        <v>56</v>
      </c>
      <c r="AK8" s="349" t="s">
        <v>57</v>
      </c>
      <c r="AL8" s="349" t="s">
        <v>58</v>
      </c>
      <c r="AM8" s="349" t="s">
        <v>59</v>
      </c>
      <c r="AN8" s="349" t="s">
        <v>60</v>
      </c>
      <c r="AO8" s="355">
        <v>2022</v>
      </c>
      <c r="AP8" s="356"/>
      <c r="AQ8" s="356"/>
      <c r="AR8" s="357"/>
      <c r="AS8" s="355">
        <v>2023</v>
      </c>
      <c r="AT8" s="356"/>
      <c r="AU8" s="356"/>
      <c r="AV8" s="357"/>
      <c r="AW8" s="355">
        <v>2024</v>
      </c>
      <c r="AX8" s="356"/>
      <c r="AY8" s="356"/>
      <c r="AZ8" s="357"/>
      <c r="BA8" s="355">
        <v>2025</v>
      </c>
      <c r="BB8" s="356"/>
      <c r="BC8" s="356"/>
      <c r="BD8" s="357"/>
      <c r="BE8" s="355">
        <v>2026</v>
      </c>
      <c r="BF8" s="356"/>
      <c r="BG8" s="356"/>
      <c r="BH8" s="357"/>
      <c r="BI8" s="355">
        <v>2027</v>
      </c>
      <c r="BJ8" s="356"/>
      <c r="BK8" s="356"/>
      <c r="BL8" s="357"/>
      <c r="BM8" s="355">
        <v>2028</v>
      </c>
      <c r="BN8" s="356"/>
      <c r="BO8" s="356"/>
      <c r="BP8" s="357"/>
      <c r="BQ8" s="355">
        <v>2029</v>
      </c>
      <c r="BR8" s="356"/>
      <c r="BS8" s="356"/>
      <c r="BT8" s="357"/>
      <c r="BU8" s="355">
        <v>2030</v>
      </c>
      <c r="BV8" s="356"/>
      <c r="BW8" s="356"/>
      <c r="BX8" s="357"/>
      <c r="BY8" s="355">
        <v>2031</v>
      </c>
      <c r="BZ8" s="356"/>
      <c r="CA8" s="356"/>
      <c r="CB8" s="357"/>
      <c r="CC8" s="358" t="s">
        <v>60</v>
      </c>
      <c r="CD8" s="347"/>
      <c r="CE8" s="79" t="s">
        <v>61</v>
      </c>
      <c r="CF8" s="79"/>
      <c r="CG8" s="79"/>
      <c r="CH8" s="79" t="s">
        <v>62</v>
      </c>
      <c r="CI8" s="79"/>
      <c r="CJ8" s="344" t="s">
        <v>63</v>
      </c>
      <c r="CK8" s="344" t="s">
        <v>64</v>
      </c>
      <c r="CL8" s="79" t="s">
        <v>61</v>
      </c>
      <c r="CM8" s="79"/>
      <c r="CN8" s="79"/>
      <c r="CO8" s="79" t="s">
        <v>62</v>
      </c>
      <c r="CP8" s="79"/>
      <c r="CQ8" s="344" t="s">
        <v>63</v>
      </c>
      <c r="CR8" s="344" t="s">
        <v>64</v>
      </c>
      <c r="CS8" s="79" t="s">
        <v>61</v>
      </c>
      <c r="CT8" s="79"/>
      <c r="CU8" s="79"/>
      <c r="CV8" s="79" t="s">
        <v>62</v>
      </c>
      <c r="CW8" s="79"/>
      <c r="CX8" s="344" t="s">
        <v>63</v>
      </c>
      <c r="CY8" s="344" t="s">
        <v>64</v>
      </c>
      <c r="CZ8" s="79" t="s">
        <v>61</v>
      </c>
      <c r="DA8" s="79"/>
      <c r="DB8" s="79"/>
      <c r="DC8" s="79" t="s">
        <v>62</v>
      </c>
      <c r="DD8" s="79"/>
      <c r="DE8" s="344" t="s">
        <v>63</v>
      </c>
      <c r="DF8" s="344" t="s">
        <v>64</v>
      </c>
      <c r="DG8" s="79" t="s">
        <v>61</v>
      </c>
      <c r="DH8" s="79"/>
      <c r="DI8" s="79"/>
      <c r="DJ8" s="79" t="s">
        <v>62</v>
      </c>
      <c r="DK8" s="79"/>
      <c r="DL8" s="344" t="s">
        <v>63</v>
      </c>
      <c r="DM8" s="344" t="s">
        <v>64</v>
      </c>
      <c r="DN8" s="79" t="s">
        <v>61</v>
      </c>
      <c r="DO8" s="79"/>
      <c r="DP8" s="79"/>
      <c r="DQ8" s="79" t="s">
        <v>62</v>
      </c>
      <c r="DR8" s="79"/>
      <c r="DS8" s="344" t="s">
        <v>63</v>
      </c>
      <c r="DT8" s="344" t="s">
        <v>64</v>
      </c>
    </row>
    <row r="9" spans="1:124" s="69" customFormat="1" ht="24" customHeight="1">
      <c r="A9" s="66"/>
      <c r="B9" s="377"/>
      <c r="C9" s="380"/>
      <c r="D9" s="354"/>
      <c r="E9" s="379"/>
      <c r="F9" s="374"/>
      <c r="G9" s="354"/>
      <c r="H9" s="354"/>
      <c r="I9" s="354"/>
      <c r="J9" s="354"/>
      <c r="K9" s="354"/>
      <c r="L9" s="354"/>
      <c r="M9" s="354"/>
      <c r="N9" s="354"/>
      <c r="O9" s="354"/>
      <c r="P9" s="354"/>
      <c r="Q9" s="138" t="s">
        <v>65</v>
      </c>
      <c r="R9" s="138" t="s">
        <v>66</v>
      </c>
      <c r="S9" s="344"/>
      <c r="T9" s="344"/>
      <c r="U9" s="344"/>
      <c r="V9" s="344"/>
      <c r="W9" s="344"/>
      <c r="X9" s="344"/>
      <c r="Y9" s="344"/>
      <c r="Z9" s="344"/>
      <c r="AA9" s="344"/>
      <c r="AB9" s="344"/>
      <c r="AC9" s="344"/>
      <c r="AD9" s="350"/>
      <c r="AE9" s="350"/>
      <c r="AF9" s="350"/>
      <c r="AG9" s="350"/>
      <c r="AH9" s="350"/>
      <c r="AI9" s="350"/>
      <c r="AJ9" s="350"/>
      <c r="AK9" s="350"/>
      <c r="AL9" s="350"/>
      <c r="AM9" s="350"/>
      <c r="AN9" s="350"/>
      <c r="AO9" s="138" t="s">
        <v>67</v>
      </c>
      <c r="AP9" s="138" t="s">
        <v>68</v>
      </c>
      <c r="AQ9" s="138" t="s">
        <v>69</v>
      </c>
      <c r="AR9" s="138" t="s">
        <v>70</v>
      </c>
      <c r="AS9" s="138" t="s">
        <v>67</v>
      </c>
      <c r="AT9" s="138" t="s">
        <v>68</v>
      </c>
      <c r="AU9" s="138" t="s">
        <v>69</v>
      </c>
      <c r="AV9" s="138" t="s">
        <v>70</v>
      </c>
      <c r="AW9" s="138" t="s">
        <v>67</v>
      </c>
      <c r="AX9" s="138" t="s">
        <v>68</v>
      </c>
      <c r="AY9" s="138" t="s">
        <v>69</v>
      </c>
      <c r="AZ9" s="138" t="s">
        <v>70</v>
      </c>
      <c r="BA9" s="138" t="s">
        <v>67</v>
      </c>
      <c r="BB9" s="138" t="s">
        <v>68</v>
      </c>
      <c r="BC9" s="138" t="s">
        <v>69</v>
      </c>
      <c r="BD9" s="138" t="s">
        <v>70</v>
      </c>
      <c r="BE9" s="138" t="s">
        <v>67</v>
      </c>
      <c r="BF9" s="138" t="s">
        <v>68</v>
      </c>
      <c r="BG9" s="138" t="s">
        <v>69</v>
      </c>
      <c r="BH9" s="138" t="s">
        <v>70</v>
      </c>
      <c r="BI9" s="138" t="s">
        <v>67</v>
      </c>
      <c r="BJ9" s="138" t="s">
        <v>68</v>
      </c>
      <c r="BK9" s="138" t="s">
        <v>69</v>
      </c>
      <c r="BL9" s="138" t="s">
        <v>70</v>
      </c>
      <c r="BM9" s="138" t="s">
        <v>67</v>
      </c>
      <c r="BN9" s="138" t="s">
        <v>68</v>
      </c>
      <c r="BO9" s="138" t="s">
        <v>69</v>
      </c>
      <c r="BP9" s="138" t="s">
        <v>70</v>
      </c>
      <c r="BQ9" s="138" t="s">
        <v>67</v>
      </c>
      <c r="BR9" s="138" t="s">
        <v>68</v>
      </c>
      <c r="BS9" s="138" t="s">
        <v>69</v>
      </c>
      <c r="BT9" s="138" t="s">
        <v>70</v>
      </c>
      <c r="BU9" s="138" t="s">
        <v>67</v>
      </c>
      <c r="BV9" s="138" t="s">
        <v>68</v>
      </c>
      <c r="BW9" s="138" t="s">
        <v>69</v>
      </c>
      <c r="BX9" s="138" t="s">
        <v>70</v>
      </c>
      <c r="BY9" s="138" t="s">
        <v>67</v>
      </c>
      <c r="BZ9" s="138" t="s">
        <v>68</v>
      </c>
      <c r="CA9" s="138" t="s">
        <v>69</v>
      </c>
      <c r="CB9" s="138" t="s">
        <v>70</v>
      </c>
      <c r="CC9" s="358"/>
      <c r="CD9" s="347"/>
      <c r="CE9" s="136" t="s">
        <v>71</v>
      </c>
      <c r="CF9" s="136" t="s">
        <v>72</v>
      </c>
      <c r="CG9" s="136" t="s">
        <v>73</v>
      </c>
      <c r="CH9" s="136" t="s">
        <v>74</v>
      </c>
      <c r="CI9" s="136" t="s">
        <v>75</v>
      </c>
      <c r="CJ9" s="345"/>
      <c r="CK9" s="345"/>
      <c r="CL9" s="136" t="s">
        <v>71</v>
      </c>
      <c r="CM9" s="136" t="s">
        <v>72</v>
      </c>
      <c r="CN9" s="136" t="s">
        <v>73</v>
      </c>
      <c r="CO9" s="136" t="s">
        <v>74</v>
      </c>
      <c r="CP9" s="136" t="s">
        <v>75</v>
      </c>
      <c r="CQ9" s="345"/>
      <c r="CR9" s="345"/>
      <c r="CS9" s="136" t="s">
        <v>71</v>
      </c>
      <c r="CT9" s="136" t="s">
        <v>72</v>
      </c>
      <c r="CU9" s="136" t="s">
        <v>73</v>
      </c>
      <c r="CV9" s="136" t="s">
        <v>74</v>
      </c>
      <c r="CW9" s="136" t="s">
        <v>75</v>
      </c>
      <c r="CX9" s="345"/>
      <c r="CY9" s="345"/>
      <c r="CZ9" s="136" t="s">
        <v>71</v>
      </c>
      <c r="DA9" s="136" t="s">
        <v>72</v>
      </c>
      <c r="DB9" s="136" t="s">
        <v>73</v>
      </c>
      <c r="DC9" s="136" t="s">
        <v>74</v>
      </c>
      <c r="DD9" s="136" t="s">
        <v>75</v>
      </c>
      <c r="DE9" s="345"/>
      <c r="DF9" s="345"/>
      <c r="DG9" s="136" t="s">
        <v>71</v>
      </c>
      <c r="DH9" s="136" t="s">
        <v>72</v>
      </c>
      <c r="DI9" s="136" t="s">
        <v>73</v>
      </c>
      <c r="DJ9" s="136" t="s">
        <v>74</v>
      </c>
      <c r="DK9" s="136" t="s">
        <v>75</v>
      </c>
      <c r="DL9" s="345"/>
      <c r="DM9" s="345"/>
      <c r="DN9" s="136" t="s">
        <v>71</v>
      </c>
      <c r="DO9" s="136" t="s">
        <v>72</v>
      </c>
      <c r="DP9" s="136" t="s">
        <v>73</v>
      </c>
      <c r="DQ9" s="136" t="s">
        <v>74</v>
      </c>
      <c r="DR9" s="136" t="s">
        <v>75</v>
      </c>
      <c r="DS9" s="345"/>
      <c r="DT9" s="345"/>
    </row>
    <row r="10" spans="1:124" ht="156" customHeight="1">
      <c r="B10" s="364" t="s">
        <v>76</v>
      </c>
      <c r="C10" s="367">
        <v>0.14299999999999999</v>
      </c>
      <c r="D10" s="60" t="s">
        <v>77</v>
      </c>
      <c r="E10" s="314">
        <v>1.5800000000000002E-2</v>
      </c>
      <c r="F10" s="139" t="s">
        <v>78</v>
      </c>
      <c r="G10" s="60" t="s">
        <v>79</v>
      </c>
      <c r="H10" s="60" t="s">
        <v>705</v>
      </c>
      <c r="I10" s="316" t="s">
        <v>704</v>
      </c>
      <c r="J10" s="167" t="s">
        <v>703</v>
      </c>
      <c r="K10" s="65">
        <v>44562</v>
      </c>
      <c r="L10" s="315">
        <v>48213</v>
      </c>
      <c r="M10" s="139" t="s">
        <v>80</v>
      </c>
      <c r="N10" s="60" t="s">
        <v>81</v>
      </c>
      <c r="O10" s="158" t="s">
        <v>82</v>
      </c>
      <c r="P10" s="139" t="s">
        <v>83</v>
      </c>
      <c r="Q10" s="61">
        <v>0</v>
      </c>
      <c r="R10" s="139">
        <v>2021</v>
      </c>
      <c r="S10" s="317">
        <v>0.25</v>
      </c>
      <c r="T10" s="317">
        <v>0.5</v>
      </c>
      <c r="U10" s="317">
        <v>0.56000000000000005</v>
      </c>
      <c r="V10" s="317">
        <v>0.63</v>
      </c>
      <c r="W10" s="317">
        <v>0.69</v>
      </c>
      <c r="X10" s="317">
        <v>0.75</v>
      </c>
      <c r="Y10" s="317">
        <v>0.81</v>
      </c>
      <c r="Z10" s="317">
        <v>0.88</v>
      </c>
      <c r="AA10" s="317">
        <v>0.94</v>
      </c>
      <c r="AB10" s="317">
        <v>1</v>
      </c>
      <c r="AC10" s="61">
        <v>1</v>
      </c>
      <c r="AD10" s="318">
        <v>150</v>
      </c>
      <c r="AE10" s="318">
        <v>155</v>
      </c>
      <c r="AF10" s="318">
        <v>87</v>
      </c>
      <c r="AG10" s="318">
        <v>89</v>
      </c>
      <c r="AH10" s="318">
        <v>92</v>
      </c>
      <c r="AI10" s="318">
        <v>94</v>
      </c>
      <c r="AJ10" s="318">
        <v>97</v>
      </c>
      <c r="AK10" s="318">
        <v>100</v>
      </c>
      <c r="AL10" s="318">
        <v>103</v>
      </c>
      <c r="AM10" s="318">
        <v>106</v>
      </c>
      <c r="AN10" s="318">
        <f>IF(SUM(AD10:AM10)=0,"",SUM(AD10:AM10))</f>
        <v>1073</v>
      </c>
      <c r="AO10" s="318">
        <v>150</v>
      </c>
      <c r="AP10" s="319" t="s">
        <v>84</v>
      </c>
      <c r="AQ10" s="320"/>
      <c r="AR10" s="319"/>
      <c r="AS10" s="318">
        <v>155</v>
      </c>
      <c r="AT10" s="319" t="s">
        <v>84</v>
      </c>
      <c r="AU10" s="320"/>
      <c r="AV10" s="319"/>
      <c r="AW10" s="318">
        <v>87</v>
      </c>
      <c r="AX10" s="319" t="s">
        <v>84</v>
      </c>
      <c r="AY10" s="320"/>
      <c r="AZ10" s="319"/>
      <c r="BA10" s="318">
        <v>89</v>
      </c>
      <c r="BB10" s="336" t="s">
        <v>84</v>
      </c>
      <c r="BC10" s="154"/>
      <c r="BD10" s="336"/>
      <c r="BE10" s="318">
        <v>92</v>
      </c>
      <c r="BF10" s="336" t="s">
        <v>84</v>
      </c>
      <c r="BG10" s="154"/>
      <c r="BH10" s="319"/>
      <c r="BI10" s="318">
        <v>94</v>
      </c>
      <c r="BJ10" s="319" t="s">
        <v>84</v>
      </c>
      <c r="BK10" s="320"/>
      <c r="BL10" s="319"/>
      <c r="BM10" s="318">
        <v>97</v>
      </c>
      <c r="BN10" s="319" t="s">
        <v>84</v>
      </c>
      <c r="BO10" s="320"/>
      <c r="BP10" s="319"/>
      <c r="BQ10" s="318">
        <v>100</v>
      </c>
      <c r="BR10" s="319" t="s">
        <v>84</v>
      </c>
      <c r="BS10" s="320"/>
      <c r="BT10" s="319"/>
      <c r="BU10" s="318">
        <v>103</v>
      </c>
      <c r="BV10" s="319" t="s">
        <v>84</v>
      </c>
      <c r="BW10" s="320"/>
      <c r="BX10" s="319"/>
      <c r="BY10" s="318">
        <v>106</v>
      </c>
      <c r="BZ10" s="319" t="s">
        <v>84</v>
      </c>
      <c r="CA10" s="154"/>
      <c r="CB10" s="336"/>
      <c r="CC10" s="154">
        <f>IF(SUM(AO10,AQ10,AS10,AU10,AW10,AY10,BA10,BC10,BE10,BG10,BI10,BK10,BM10,BO10,BQ10,BS10,BU10,BW10,BY10,CA10)=0,"",SUM(AO10,AQ10,AS10,AU10,AW10,AY10,BA10,BC10,BE10,BG10,BI10,BK10,BM10,BO10,BQ10,BS10,BU10,BW10,BY10,CA10))</f>
        <v>1073</v>
      </c>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row>
    <row r="11" spans="1:124" ht="200.25" customHeight="1">
      <c r="B11" s="365"/>
      <c r="C11" s="368"/>
      <c r="D11" s="60" t="s">
        <v>85</v>
      </c>
      <c r="E11" s="314">
        <v>1.5800000000000002E-2</v>
      </c>
      <c r="F11" s="139" t="s">
        <v>78</v>
      </c>
      <c r="G11" s="316" t="s">
        <v>707</v>
      </c>
      <c r="H11" s="316" t="s">
        <v>708</v>
      </c>
      <c r="I11" s="316" t="s">
        <v>709</v>
      </c>
      <c r="J11" s="167" t="s">
        <v>706</v>
      </c>
      <c r="K11" s="315">
        <v>44927</v>
      </c>
      <c r="L11" s="315">
        <v>48213</v>
      </c>
      <c r="M11" s="139" t="s">
        <v>80</v>
      </c>
      <c r="N11" s="60" t="s">
        <v>86</v>
      </c>
      <c r="O11" s="321" t="s">
        <v>710</v>
      </c>
      <c r="P11" s="139" t="s">
        <v>83</v>
      </c>
      <c r="Q11" s="61">
        <v>0</v>
      </c>
      <c r="R11" s="139">
        <v>2021</v>
      </c>
      <c r="S11" s="322"/>
      <c r="T11" s="317">
        <v>0.25</v>
      </c>
      <c r="U11" s="317">
        <v>0.5</v>
      </c>
      <c r="V11" s="317">
        <v>0.56999999999999995</v>
      </c>
      <c r="W11" s="317">
        <v>0.64</v>
      </c>
      <c r="X11" s="172">
        <v>0.71</v>
      </c>
      <c r="Y11" s="172">
        <v>0.79</v>
      </c>
      <c r="Z11" s="172">
        <v>0.86</v>
      </c>
      <c r="AA11" s="172">
        <v>0.93</v>
      </c>
      <c r="AB11" s="172">
        <v>1</v>
      </c>
      <c r="AC11" s="61">
        <v>1</v>
      </c>
      <c r="AD11" s="323"/>
      <c r="AE11" s="320">
        <v>150</v>
      </c>
      <c r="AF11" s="320">
        <v>155</v>
      </c>
      <c r="AG11" s="318">
        <v>87</v>
      </c>
      <c r="AH11" s="318">
        <v>89</v>
      </c>
      <c r="AI11" s="320">
        <v>92</v>
      </c>
      <c r="AJ11" s="320">
        <v>94</v>
      </c>
      <c r="AK11" s="320">
        <v>97</v>
      </c>
      <c r="AL11" s="320">
        <v>100</v>
      </c>
      <c r="AM11" s="320">
        <v>103</v>
      </c>
      <c r="AN11" s="154">
        <f t="shared" ref="AN11:AN68" si="0">IF(SUM(AD11:AM11)=0,"",SUM(AD11:AM11))</f>
        <v>967</v>
      </c>
      <c r="AO11" s="337"/>
      <c r="AP11" s="338"/>
      <c r="AQ11" s="154"/>
      <c r="AR11" s="336"/>
      <c r="AS11" s="320">
        <v>150</v>
      </c>
      <c r="AT11" s="319" t="s">
        <v>84</v>
      </c>
      <c r="AU11" s="320"/>
      <c r="AV11" s="319"/>
      <c r="AW11" s="320">
        <v>155</v>
      </c>
      <c r="AX11" s="336" t="s">
        <v>84</v>
      </c>
      <c r="AY11" s="154"/>
      <c r="AZ11" s="336"/>
      <c r="BA11" s="318">
        <v>87</v>
      </c>
      <c r="BB11" s="319" t="s">
        <v>84</v>
      </c>
      <c r="BC11" s="320"/>
      <c r="BD11" s="319"/>
      <c r="BE11" s="318">
        <v>89</v>
      </c>
      <c r="BF11" s="336" t="s">
        <v>84</v>
      </c>
      <c r="BG11" s="154"/>
      <c r="BH11" s="336"/>
      <c r="BI11" s="318">
        <v>92</v>
      </c>
      <c r="BJ11" s="319" t="s">
        <v>84</v>
      </c>
      <c r="BK11" s="320"/>
      <c r="BL11" s="319"/>
      <c r="BM11" s="318">
        <v>94</v>
      </c>
      <c r="BN11" s="319" t="s">
        <v>84</v>
      </c>
      <c r="BO11" s="320"/>
      <c r="BP11" s="319"/>
      <c r="BQ11" s="318">
        <v>97</v>
      </c>
      <c r="BR11" s="319" t="s">
        <v>84</v>
      </c>
      <c r="BS11" s="320"/>
      <c r="BT11" s="319"/>
      <c r="BU11" s="318">
        <v>100</v>
      </c>
      <c r="BV11" s="319" t="s">
        <v>84</v>
      </c>
      <c r="BW11" s="320"/>
      <c r="BX11" s="319"/>
      <c r="BY11" s="318">
        <v>103</v>
      </c>
      <c r="BZ11" s="319" t="s">
        <v>84</v>
      </c>
      <c r="CA11" s="154"/>
      <c r="CB11" s="336"/>
      <c r="CC11" s="154">
        <f t="shared" ref="CC11:CC68" si="1">IF(SUM(AO11,AQ11,AS11,AU11,AW11,AY11,BA11,BC11,BE11,BG11,BI11,BK11,BM11,BO11,BQ11,BS11,BU11,BW11,BY11,CA11)=0,"",SUM(AO11,AQ11,AS11,AU11,AW11,AY11,BA11,BC11,BE11,BG11,BI11,BK11,BM11,BO11,BQ11,BS11,BU11,BW11,BY11,CA11))</f>
        <v>967</v>
      </c>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row>
    <row r="12" spans="1:124" ht="324.75" customHeight="1">
      <c r="B12" s="365"/>
      <c r="C12" s="368"/>
      <c r="D12" s="60" t="s">
        <v>87</v>
      </c>
      <c r="E12" s="314">
        <v>1.5800000000000002E-2</v>
      </c>
      <c r="F12" s="139" t="s">
        <v>78</v>
      </c>
      <c r="G12" s="60" t="s">
        <v>88</v>
      </c>
      <c r="H12" s="316" t="s">
        <v>711</v>
      </c>
      <c r="I12" s="316" t="s">
        <v>712</v>
      </c>
      <c r="J12" s="167" t="s">
        <v>713</v>
      </c>
      <c r="K12" s="65">
        <v>44562</v>
      </c>
      <c r="L12" s="65">
        <v>46022</v>
      </c>
      <c r="M12" s="139" t="s">
        <v>89</v>
      </c>
      <c r="N12" s="60" t="s">
        <v>90</v>
      </c>
      <c r="O12" s="158" t="s">
        <v>91</v>
      </c>
      <c r="P12" s="139" t="s">
        <v>83</v>
      </c>
      <c r="Q12" s="61">
        <v>0</v>
      </c>
      <c r="R12" s="139">
        <v>2021</v>
      </c>
      <c r="S12" s="61">
        <v>0.1</v>
      </c>
      <c r="T12" s="61">
        <v>0.3</v>
      </c>
      <c r="U12" s="61">
        <v>0.5</v>
      </c>
      <c r="V12" s="61">
        <v>1</v>
      </c>
      <c r="W12" s="61"/>
      <c r="X12" s="61"/>
      <c r="Y12" s="61"/>
      <c r="Z12" s="61"/>
      <c r="AA12" s="61"/>
      <c r="AB12" s="61"/>
      <c r="AC12" s="61">
        <v>1</v>
      </c>
      <c r="AD12" s="154">
        <v>1000</v>
      </c>
      <c r="AE12" s="154">
        <v>1000</v>
      </c>
      <c r="AF12" s="154">
        <v>1000</v>
      </c>
      <c r="AG12" s="154">
        <v>1000</v>
      </c>
      <c r="AH12" s="154"/>
      <c r="AI12" s="154"/>
      <c r="AJ12" s="154"/>
      <c r="AK12" s="154"/>
      <c r="AL12" s="154"/>
      <c r="AM12" s="154"/>
      <c r="AN12" s="154">
        <f t="shared" si="0"/>
        <v>4000</v>
      </c>
      <c r="AO12" s="154">
        <v>1000</v>
      </c>
      <c r="AP12" s="336" t="s">
        <v>84</v>
      </c>
      <c r="AQ12" s="154"/>
      <c r="AR12" s="336"/>
      <c r="AS12" s="154">
        <v>1000</v>
      </c>
      <c r="AT12" s="336" t="s">
        <v>84</v>
      </c>
      <c r="AU12" s="154"/>
      <c r="AV12" s="336"/>
      <c r="AW12" s="154">
        <v>1000</v>
      </c>
      <c r="AX12" s="336" t="s">
        <v>84</v>
      </c>
      <c r="AY12" s="154"/>
      <c r="AZ12" s="336"/>
      <c r="BA12" s="154">
        <v>1000</v>
      </c>
      <c r="BB12" s="336" t="s">
        <v>84</v>
      </c>
      <c r="BC12" s="154"/>
      <c r="BD12" s="336"/>
      <c r="BE12" s="154"/>
      <c r="BF12" s="336"/>
      <c r="BG12" s="154"/>
      <c r="BH12" s="336"/>
      <c r="BI12" s="154"/>
      <c r="BJ12" s="336"/>
      <c r="BK12" s="154"/>
      <c r="BL12" s="336"/>
      <c r="BM12" s="154"/>
      <c r="BN12" s="336"/>
      <c r="BO12" s="154"/>
      <c r="BP12" s="336"/>
      <c r="BQ12" s="154"/>
      <c r="BR12" s="336"/>
      <c r="BS12" s="154"/>
      <c r="BT12" s="336"/>
      <c r="BU12" s="154"/>
      <c r="BV12" s="336"/>
      <c r="BW12" s="154"/>
      <c r="BX12" s="336"/>
      <c r="BY12" s="154"/>
      <c r="BZ12" s="336"/>
      <c r="CA12" s="154"/>
      <c r="CB12" s="336"/>
      <c r="CC12" s="154">
        <f t="shared" si="1"/>
        <v>4000</v>
      </c>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row>
    <row r="13" spans="1:124" ht="172.5" customHeight="1">
      <c r="B13" s="365"/>
      <c r="C13" s="368"/>
      <c r="D13" s="60" t="s">
        <v>698</v>
      </c>
      <c r="E13" s="314">
        <v>1.5800000000000002E-2</v>
      </c>
      <c r="F13" s="139" t="s">
        <v>78</v>
      </c>
      <c r="G13" s="60" t="s">
        <v>92</v>
      </c>
      <c r="H13" s="60" t="s">
        <v>93</v>
      </c>
      <c r="I13" s="60" t="s">
        <v>715</v>
      </c>
      <c r="J13" s="167" t="s">
        <v>714</v>
      </c>
      <c r="K13" s="65">
        <v>44562</v>
      </c>
      <c r="L13" s="65">
        <v>46022</v>
      </c>
      <c r="M13" s="139" t="s">
        <v>89</v>
      </c>
      <c r="N13" s="60" t="s">
        <v>94</v>
      </c>
      <c r="O13" s="158" t="s">
        <v>95</v>
      </c>
      <c r="P13" s="139" t="s">
        <v>83</v>
      </c>
      <c r="Q13" s="61">
        <v>0</v>
      </c>
      <c r="R13" s="139">
        <v>2021</v>
      </c>
      <c r="S13" s="61">
        <v>0.1</v>
      </c>
      <c r="T13" s="61">
        <v>0.3</v>
      </c>
      <c r="U13" s="61">
        <v>0.5</v>
      </c>
      <c r="V13" s="61">
        <v>1</v>
      </c>
      <c r="W13" s="336"/>
      <c r="X13" s="336"/>
      <c r="Y13" s="336"/>
      <c r="Z13" s="336"/>
      <c r="AA13" s="336"/>
      <c r="AB13" s="336"/>
      <c r="AC13" s="61">
        <v>1</v>
      </c>
      <c r="AD13" s="154">
        <v>200</v>
      </c>
      <c r="AE13" s="154">
        <v>200</v>
      </c>
      <c r="AF13" s="154">
        <v>200</v>
      </c>
      <c r="AG13" s="154">
        <v>200</v>
      </c>
      <c r="AH13" s="154"/>
      <c r="AI13" s="154"/>
      <c r="AJ13" s="154"/>
      <c r="AK13" s="154"/>
      <c r="AL13" s="154"/>
      <c r="AM13" s="154"/>
      <c r="AN13" s="154">
        <f t="shared" si="0"/>
        <v>800</v>
      </c>
      <c r="AO13" s="154">
        <v>200</v>
      </c>
      <c r="AP13" s="336" t="s">
        <v>84</v>
      </c>
      <c r="AQ13" s="154"/>
      <c r="AR13" s="336"/>
      <c r="AS13" s="154">
        <v>200</v>
      </c>
      <c r="AT13" s="336" t="s">
        <v>84</v>
      </c>
      <c r="AU13" s="154"/>
      <c r="AV13" s="336"/>
      <c r="AW13" s="154">
        <v>200</v>
      </c>
      <c r="AX13" s="336" t="s">
        <v>84</v>
      </c>
      <c r="AY13" s="154"/>
      <c r="AZ13" s="336"/>
      <c r="BA13" s="154">
        <v>200</v>
      </c>
      <c r="BB13" s="336" t="s">
        <v>84</v>
      </c>
      <c r="BC13" s="154"/>
      <c r="BD13" s="336"/>
      <c r="BE13" s="154"/>
      <c r="BF13" s="336"/>
      <c r="BG13" s="154"/>
      <c r="BH13" s="336"/>
      <c r="BI13" s="154"/>
      <c r="BJ13" s="336"/>
      <c r="BK13" s="154"/>
      <c r="BL13" s="336"/>
      <c r="BM13" s="154"/>
      <c r="BN13" s="336"/>
      <c r="BO13" s="154"/>
      <c r="BP13" s="336"/>
      <c r="BQ13" s="154"/>
      <c r="BR13" s="336"/>
      <c r="BS13" s="154"/>
      <c r="BT13" s="336"/>
      <c r="BU13" s="154"/>
      <c r="BV13" s="336"/>
      <c r="BW13" s="154"/>
      <c r="BX13" s="336"/>
      <c r="BY13" s="154"/>
      <c r="BZ13" s="336"/>
      <c r="CA13" s="154"/>
      <c r="CB13" s="336"/>
      <c r="CC13" s="154">
        <f t="shared" si="1"/>
        <v>800</v>
      </c>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row>
    <row r="14" spans="1:124" ht="190.5" customHeight="1">
      <c r="B14" s="365"/>
      <c r="C14" s="368"/>
      <c r="D14" s="60" t="s">
        <v>699</v>
      </c>
      <c r="E14" s="314">
        <v>1.5800000000000002E-2</v>
      </c>
      <c r="F14" s="139" t="s">
        <v>78</v>
      </c>
      <c r="G14" s="60" t="s">
        <v>96</v>
      </c>
      <c r="H14" s="139" t="s">
        <v>97</v>
      </c>
      <c r="I14" s="139" t="s">
        <v>98</v>
      </c>
      <c r="J14" s="167" t="s">
        <v>99</v>
      </c>
      <c r="K14" s="65">
        <v>44562</v>
      </c>
      <c r="L14" s="65">
        <v>46387</v>
      </c>
      <c r="M14" s="139" t="s">
        <v>89</v>
      </c>
      <c r="N14" s="316" t="s">
        <v>716</v>
      </c>
      <c r="O14" s="321" t="s">
        <v>717</v>
      </c>
      <c r="P14" s="312" t="s">
        <v>110</v>
      </c>
      <c r="Q14" s="148">
        <v>0</v>
      </c>
      <c r="R14" s="139">
        <v>2021</v>
      </c>
      <c r="S14" s="336">
        <v>50000</v>
      </c>
      <c r="T14" s="336">
        <v>10000</v>
      </c>
      <c r="U14" s="336">
        <v>10000</v>
      </c>
      <c r="V14" s="336">
        <v>10000</v>
      </c>
      <c r="W14" s="336">
        <v>10000</v>
      </c>
      <c r="X14" s="336"/>
      <c r="Y14" s="336"/>
      <c r="Z14" s="336"/>
      <c r="AA14" s="61"/>
      <c r="AB14" s="61"/>
      <c r="AC14" s="324">
        <v>18000</v>
      </c>
      <c r="AD14" s="320">
        <v>83600</v>
      </c>
      <c r="AE14" s="320">
        <v>17120</v>
      </c>
      <c r="AF14" s="320">
        <v>17530</v>
      </c>
      <c r="AG14" s="320">
        <v>17950</v>
      </c>
      <c r="AH14" s="320">
        <v>18380</v>
      </c>
      <c r="AI14" s="323"/>
      <c r="AJ14" s="323"/>
      <c r="AK14" s="323"/>
      <c r="AL14" s="154"/>
      <c r="AM14" s="154"/>
      <c r="AN14" s="154">
        <f t="shared" si="0"/>
        <v>154580</v>
      </c>
      <c r="AO14" s="320">
        <v>83600</v>
      </c>
      <c r="AP14" s="319" t="s">
        <v>84</v>
      </c>
      <c r="AQ14" s="320"/>
      <c r="AR14" s="319"/>
      <c r="AS14" s="320">
        <v>17120</v>
      </c>
      <c r="AT14" s="319" t="s">
        <v>84</v>
      </c>
      <c r="AU14" s="320"/>
      <c r="AV14" s="319"/>
      <c r="AW14" s="320">
        <v>17530</v>
      </c>
      <c r="AX14" s="319" t="s">
        <v>84</v>
      </c>
      <c r="AY14" s="320"/>
      <c r="AZ14" s="319"/>
      <c r="BA14" s="320">
        <v>17950</v>
      </c>
      <c r="BB14" s="319" t="s">
        <v>84</v>
      </c>
      <c r="BC14" s="320"/>
      <c r="BD14" s="319"/>
      <c r="BE14" s="320">
        <v>18380</v>
      </c>
      <c r="BF14" s="319" t="s">
        <v>84</v>
      </c>
      <c r="BG14" s="320"/>
      <c r="BH14" s="319"/>
      <c r="BI14" s="337"/>
      <c r="BJ14" s="338"/>
      <c r="BK14" s="320"/>
      <c r="BL14" s="319"/>
      <c r="BM14" s="337"/>
      <c r="BN14" s="338"/>
      <c r="BO14" s="320"/>
      <c r="BP14" s="319"/>
      <c r="BQ14" s="337"/>
      <c r="BR14" s="338"/>
      <c r="BS14" s="320"/>
      <c r="BT14" s="319"/>
      <c r="BU14" s="154"/>
      <c r="BV14" s="336"/>
      <c r="BW14" s="154"/>
      <c r="BX14" s="336"/>
      <c r="BY14" s="154"/>
      <c r="BZ14" s="336"/>
      <c r="CA14" s="154"/>
      <c r="CB14" s="336"/>
      <c r="CC14" s="154">
        <f t="shared" si="1"/>
        <v>154580</v>
      </c>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row>
    <row r="15" spans="1:124" ht="249" customHeight="1">
      <c r="B15" s="365"/>
      <c r="C15" s="368"/>
      <c r="D15" s="60" t="s">
        <v>700</v>
      </c>
      <c r="E15" s="314">
        <v>1.5800000000000002E-2</v>
      </c>
      <c r="F15" s="139" t="s">
        <v>78</v>
      </c>
      <c r="G15" s="60" t="s">
        <v>100</v>
      </c>
      <c r="H15" s="139" t="s">
        <v>101</v>
      </c>
      <c r="I15" s="139" t="s">
        <v>102</v>
      </c>
      <c r="J15" s="167" t="s">
        <v>103</v>
      </c>
      <c r="K15" s="65">
        <v>44562</v>
      </c>
      <c r="L15" s="65">
        <v>47848</v>
      </c>
      <c r="M15" s="170" t="s">
        <v>89</v>
      </c>
      <c r="N15" s="166" t="s">
        <v>104</v>
      </c>
      <c r="O15" s="158" t="s">
        <v>105</v>
      </c>
      <c r="P15" s="170" t="s">
        <v>83</v>
      </c>
      <c r="Q15" s="168">
        <v>0</v>
      </c>
      <c r="R15" s="170">
        <v>2021</v>
      </c>
      <c r="S15" s="168">
        <v>0.2</v>
      </c>
      <c r="T15" s="168">
        <v>0.3</v>
      </c>
      <c r="U15" s="168">
        <v>0.4</v>
      </c>
      <c r="V15" s="168">
        <v>0.5</v>
      </c>
      <c r="W15" s="168">
        <v>0.6</v>
      </c>
      <c r="X15" s="168">
        <v>0.7</v>
      </c>
      <c r="Y15" s="168">
        <v>0.8</v>
      </c>
      <c r="Z15" s="168">
        <v>0.9</v>
      </c>
      <c r="AA15" s="168">
        <v>1</v>
      </c>
      <c r="AB15" s="336"/>
      <c r="AC15" s="168">
        <v>1</v>
      </c>
      <c r="AD15" s="169">
        <v>300</v>
      </c>
      <c r="AE15" s="169">
        <v>300</v>
      </c>
      <c r="AF15" s="169">
        <v>300</v>
      </c>
      <c r="AG15" s="169">
        <v>300</v>
      </c>
      <c r="AH15" s="169">
        <v>300</v>
      </c>
      <c r="AI15" s="169">
        <v>300</v>
      </c>
      <c r="AJ15" s="169">
        <v>300</v>
      </c>
      <c r="AK15" s="169">
        <v>300</v>
      </c>
      <c r="AL15" s="169">
        <v>300</v>
      </c>
      <c r="AM15" s="154"/>
      <c r="AN15" s="154">
        <f>IF(SUM(AD15:AM15)=0,"",SUM(AD15:AM15))</f>
        <v>2700</v>
      </c>
      <c r="AO15" s="154">
        <v>300</v>
      </c>
      <c r="AP15" s="336" t="s">
        <v>84</v>
      </c>
      <c r="AQ15" s="154"/>
      <c r="AR15" s="336"/>
      <c r="AS15" s="154">
        <v>300</v>
      </c>
      <c r="AT15" s="336" t="s">
        <v>84</v>
      </c>
      <c r="AU15" s="154"/>
      <c r="AV15" s="336"/>
      <c r="AW15" s="154">
        <v>300</v>
      </c>
      <c r="AX15" s="336" t="s">
        <v>84</v>
      </c>
      <c r="AY15" s="154"/>
      <c r="AZ15" s="336"/>
      <c r="BA15" s="154">
        <v>300</v>
      </c>
      <c r="BB15" s="336" t="s">
        <v>84</v>
      </c>
      <c r="BC15" s="154"/>
      <c r="BD15" s="336"/>
      <c r="BE15" s="154">
        <v>300</v>
      </c>
      <c r="BF15" s="336" t="s">
        <v>84</v>
      </c>
      <c r="BG15" s="154"/>
      <c r="BH15" s="336"/>
      <c r="BI15" s="154">
        <v>300</v>
      </c>
      <c r="BJ15" s="336" t="s">
        <v>84</v>
      </c>
      <c r="BK15" s="154"/>
      <c r="BL15" s="336"/>
      <c r="BM15" s="154">
        <v>300</v>
      </c>
      <c r="BN15" s="336" t="s">
        <v>84</v>
      </c>
      <c r="BO15" s="154"/>
      <c r="BP15" s="336"/>
      <c r="BQ15" s="154">
        <v>300</v>
      </c>
      <c r="BR15" s="336" t="s">
        <v>84</v>
      </c>
      <c r="BS15" s="154"/>
      <c r="BT15" s="336"/>
      <c r="BU15" s="154">
        <v>300</v>
      </c>
      <c r="BV15" s="336" t="s">
        <v>84</v>
      </c>
      <c r="BW15" s="154"/>
      <c r="BX15" s="336"/>
      <c r="BY15" s="154"/>
      <c r="BZ15" s="336"/>
      <c r="CA15" s="154"/>
      <c r="CB15" s="336"/>
      <c r="CC15" s="154">
        <f>IF(SUM(AO15,AQ15,AS15,AU15,AW15,AY15,BA15,BC15,BE15,BG15,BI15,BK15,BM15,BO15,BQ15,BS15,BU15,BW15,BY15,CA15)=0,"",SUM(AO15,AQ15,AS15,AU15,AW15,AY15,BA15,BC15,BE15,BG15,BI15,BK15,BM15,BO15,BQ15,BS15,BU15,BW15,BY15,CA15))</f>
        <v>2700</v>
      </c>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row>
    <row r="16" spans="1:124" ht="183.75" customHeight="1">
      <c r="B16" s="365"/>
      <c r="C16" s="368"/>
      <c r="D16" s="131" t="s">
        <v>752</v>
      </c>
      <c r="E16" s="314">
        <v>1.5800000000000002E-2</v>
      </c>
      <c r="F16" s="139" t="s">
        <v>78</v>
      </c>
      <c r="G16" s="60" t="s">
        <v>106</v>
      </c>
      <c r="H16" s="60" t="s">
        <v>107</v>
      </c>
      <c r="I16" s="60" t="s">
        <v>718</v>
      </c>
      <c r="J16" s="167" t="s">
        <v>719</v>
      </c>
      <c r="K16" s="315">
        <v>44927</v>
      </c>
      <c r="L16" s="65">
        <v>48213</v>
      </c>
      <c r="M16" s="139" t="s">
        <v>89</v>
      </c>
      <c r="N16" s="158" t="s">
        <v>108</v>
      </c>
      <c r="O16" s="158" t="s">
        <v>109</v>
      </c>
      <c r="P16" s="139" t="s">
        <v>110</v>
      </c>
      <c r="Q16" s="61">
        <v>1</v>
      </c>
      <c r="R16" s="139">
        <v>2019</v>
      </c>
      <c r="S16" s="322"/>
      <c r="T16" s="61">
        <v>1</v>
      </c>
      <c r="U16" s="61">
        <v>1</v>
      </c>
      <c r="V16" s="61">
        <v>1</v>
      </c>
      <c r="W16" s="61">
        <v>1</v>
      </c>
      <c r="X16" s="61">
        <v>1</v>
      </c>
      <c r="Y16" s="61">
        <v>1</v>
      </c>
      <c r="Z16" s="61">
        <v>1</v>
      </c>
      <c r="AA16" s="61">
        <v>1</v>
      </c>
      <c r="AB16" s="61">
        <v>1</v>
      </c>
      <c r="AC16" s="61">
        <v>1</v>
      </c>
      <c r="AD16" s="323"/>
      <c r="AE16" s="320">
        <v>19600</v>
      </c>
      <c r="AF16" s="320">
        <v>20188</v>
      </c>
      <c r="AG16" s="320">
        <v>20794</v>
      </c>
      <c r="AH16" s="320">
        <v>21417</v>
      </c>
      <c r="AI16" s="320">
        <v>22060</v>
      </c>
      <c r="AJ16" s="320">
        <v>22722</v>
      </c>
      <c r="AK16" s="320">
        <v>23403</v>
      </c>
      <c r="AL16" s="320">
        <v>24106</v>
      </c>
      <c r="AM16" s="320">
        <v>24829</v>
      </c>
      <c r="AN16" s="154">
        <f t="shared" si="0"/>
        <v>199119</v>
      </c>
      <c r="AO16" s="337"/>
      <c r="AP16" s="338"/>
      <c r="AQ16" s="154"/>
      <c r="AR16" s="336"/>
      <c r="AS16" s="320">
        <v>19600</v>
      </c>
      <c r="AT16" s="336" t="s">
        <v>84</v>
      </c>
      <c r="AU16" s="154"/>
      <c r="AV16" s="336"/>
      <c r="AW16" s="320">
        <v>20188</v>
      </c>
      <c r="AX16" s="336" t="s">
        <v>84</v>
      </c>
      <c r="AY16" s="154"/>
      <c r="AZ16" s="336"/>
      <c r="BA16" s="320">
        <v>20794</v>
      </c>
      <c r="BB16" s="336" t="s">
        <v>84</v>
      </c>
      <c r="BC16" s="154"/>
      <c r="BD16" s="336"/>
      <c r="BE16" s="320">
        <v>21417</v>
      </c>
      <c r="BF16" s="336" t="s">
        <v>84</v>
      </c>
      <c r="BG16" s="154"/>
      <c r="BH16" s="336"/>
      <c r="BI16" s="320">
        <v>22060</v>
      </c>
      <c r="BJ16" s="336" t="s">
        <v>84</v>
      </c>
      <c r="BK16" s="154"/>
      <c r="BL16" s="336"/>
      <c r="BM16" s="320">
        <v>22722</v>
      </c>
      <c r="BN16" s="336" t="s">
        <v>84</v>
      </c>
      <c r="BO16" s="154"/>
      <c r="BP16" s="336"/>
      <c r="BQ16" s="320">
        <v>23403</v>
      </c>
      <c r="BR16" s="336" t="s">
        <v>84</v>
      </c>
      <c r="BS16" s="154"/>
      <c r="BT16" s="336"/>
      <c r="BU16" s="320">
        <v>24106</v>
      </c>
      <c r="BV16" s="336" t="s">
        <v>84</v>
      </c>
      <c r="BW16" s="154"/>
      <c r="BX16" s="336"/>
      <c r="BY16" s="320">
        <v>24829</v>
      </c>
      <c r="BZ16" s="336" t="s">
        <v>84</v>
      </c>
      <c r="CA16" s="154"/>
      <c r="CB16" s="336"/>
      <c r="CC16" s="154">
        <f t="shared" ref="CC16:CC17" si="2">IF(SUM(AO16,AQ16,AS16,AU16,AW16,AY16,BA16,BC16,BE16,BG16,BI16,BK16,BM16,BO16,BQ16,BS16,BU16,BW16,BY16,CA16)=0,"",SUM(AO16,AQ16,AS16,AU16,AW16,AY16,BA16,BC16,BE16,BG16,BI16,BK16,BM16,BO16,BQ16,BS16,BU16,BW16,BY16,CA16))</f>
        <v>199119</v>
      </c>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row>
    <row r="17" spans="1:124" ht="183.75" customHeight="1">
      <c r="B17" s="365"/>
      <c r="C17" s="368"/>
      <c r="D17" s="60" t="s">
        <v>702</v>
      </c>
      <c r="E17" s="314">
        <v>1.5800000000000002E-2</v>
      </c>
      <c r="F17" s="139" t="s">
        <v>78</v>
      </c>
      <c r="G17" s="166" t="s">
        <v>111</v>
      </c>
      <c r="H17" s="170" t="s">
        <v>112</v>
      </c>
      <c r="I17" s="312" t="s">
        <v>721</v>
      </c>
      <c r="J17" s="167" t="s">
        <v>720</v>
      </c>
      <c r="K17" s="65">
        <v>44562</v>
      </c>
      <c r="L17" s="65">
        <v>47483</v>
      </c>
      <c r="M17" s="139" t="s">
        <v>80</v>
      </c>
      <c r="N17" s="166" t="s">
        <v>113</v>
      </c>
      <c r="O17" s="173" t="s">
        <v>114</v>
      </c>
      <c r="P17" s="139" t="s">
        <v>83</v>
      </c>
      <c r="Q17" s="61">
        <v>0</v>
      </c>
      <c r="R17" s="139">
        <v>2021</v>
      </c>
      <c r="S17" s="61">
        <v>0.1</v>
      </c>
      <c r="T17" s="61">
        <v>0.3</v>
      </c>
      <c r="U17" s="61">
        <v>0.5</v>
      </c>
      <c r="V17" s="61">
        <v>0.6</v>
      </c>
      <c r="W17" s="61">
        <v>0.7</v>
      </c>
      <c r="X17" s="61">
        <v>0.8</v>
      </c>
      <c r="Y17" s="61">
        <v>0.9</v>
      </c>
      <c r="Z17" s="61">
        <v>1</v>
      </c>
      <c r="AA17" s="61"/>
      <c r="AB17" s="61"/>
      <c r="AC17" s="61">
        <v>1</v>
      </c>
      <c r="AD17" s="325">
        <v>120</v>
      </c>
      <c r="AE17" s="325">
        <v>124</v>
      </c>
      <c r="AF17" s="325">
        <v>127</v>
      </c>
      <c r="AG17" s="325">
        <v>131</v>
      </c>
      <c r="AH17" s="325">
        <v>135</v>
      </c>
      <c r="AI17" s="325">
        <v>139</v>
      </c>
      <c r="AJ17" s="325">
        <v>143</v>
      </c>
      <c r="AK17" s="325">
        <v>148</v>
      </c>
      <c r="AL17" s="154"/>
      <c r="AM17" s="154"/>
      <c r="AN17" s="154">
        <f>IF(SUM(AD17:AM17)=0,"",SUM(AD17:AM17))</f>
        <v>1067</v>
      </c>
      <c r="AO17" s="325">
        <v>120</v>
      </c>
      <c r="AP17" s="336" t="s">
        <v>84</v>
      </c>
      <c r="AQ17" s="154"/>
      <c r="AR17" s="336"/>
      <c r="AS17" s="325">
        <v>124</v>
      </c>
      <c r="AT17" s="336" t="s">
        <v>84</v>
      </c>
      <c r="AU17" s="154"/>
      <c r="AV17" s="336"/>
      <c r="AW17" s="325">
        <v>127</v>
      </c>
      <c r="AX17" s="336" t="s">
        <v>84</v>
      </c>
      <c r="AY17" s="154"/>
      <c r="AZ17" s="336"/>
      <c r="BA17" s="325">
        <v>131</v>
      </c>
      <c r="BB17" s="336" t="s">
        <v>84</v>
      </c>
      <c r="BC17" s="154"/>
      <c r="BD17" s="336"/>
      <c r="BE17" s="325">
        <v>135</v>
      </c>
      <c r="BF17" s="336" t="s">
        <v>84</v>
      </c>
      <c r="BG17" s="154"/>
      <c r="BH17" s="336"/>
      <c r="BI17" s="325">
        <v>139</v>
      </c>
      <c r="BJ17" s="336" t="s">
        <v>84</v>
      </c>
      <c r="BK17" s="154"/>
      <c r="BL17" s="336"/>
      <c r="BM17" s="325">
        <v>143</v>
      </c>
      <c r="BN17" s="336" t="s">
        <v>84</v>
      </c>
      <c r="BO17" s="154"/>
      <c r="BP17" s="336"/>
      <c r="BQ17" s="325">
        <v>148</v>
      </c>
      <c r="BR17" s="336" t="s">
        <v>84</v>
      </c>
      <c r="BS17" s="154"/>
      <c r="BT17" s="336"/>
      <c r="BU17" s="154"/>
      <c r="BV17" s="336"/>
      <c r="BW17" s="154"/>
      <c r="BX17" s="336"/>
      <c r="BY17" s="154"/>
      <c r="BZ17" s="336"/>
      <c r="CA17" s="154"/>
      <c r="CB17" s="336"/>
      <c r="CC17" s="154">
        <f t="shared" si="2"/>
        <v>1067</v>
      </c>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row>
    <row r="18" spans="1:124" ht="240" customHeight="1">
      <c r="B18" s="366"/>
      <c r="C18" s="369"/>
      <c r="D18" s="131" t="s">
        <v>701</v>
      </c>
      <c r="E18" s="314">
        <v>1.66E-2</v>
      </c>
      <c r="F18" s="139" t="s">
        <v>78</v>
      </c>
      <c r="G18" s="131" t="s">
        <v>724</v>
      </c>
      <c r="H18" s="326" t="s">
        <v>725</v>
      </c>
      <c r="I18" s="326" t="s">
        <v>722</v>
      </c>
      <c r="J18" s="167" t="s">
        <v>723</v>
      </c>
      <c r="K18" s="65">
        <v>44562</v>
      </c>
      <c r="L18" s="65">
        <v>46022</v>
      </c>
      <c r="M18" s="139" t="s">
        <v>89</v>
      </c>
      <c r="N18" s="60" t="s">
        <v>115</v>
      </c>
      <c r="O18" s="327" t="s">
        <v>726</v>
      </c>
      <c r="P18" s="139" t="s">
        <v>83</v>
      </c>
      <c r="Q18" s="61">
        <v>0</v>
      </c>
      <c r="R18" s="139">
        <v>2021</v>
      </c>
      <c r="S18" s="61">
        <v>0.25</v>
      </c>
      <c r="T18" s="61">
        <v>0.5</v>
      </c>
      <c r="U18" s="61">
        <v>0.75</v>
      </c>
      <c r="V18" s="61">
        <v>1</v>
      </c>
      <c r="W18" s="336"/>
      <c r="X18" s="336"/>
      <c r="Y18" s="336"/>
      <c r="Z18" s="336"/>
      <c r="AA18" s="336"/>
      <c r="AB18" s="336"/>
      <c r="AC18" s="61">
        <v>1</v>
      </c>
      <c r="AD18" s="154">
        <v>300</v>
      </c>
      <c r="AE18" s="154">
        <v>300</v>
      </c>
      <c r="AF18" s="154">
        <v>300</v>
      </c>
      <c r="AG18" s="154">
        <v>300</v>
      </c>
      <c r="AH18" s="154"/>
      <c r="AI18" s="154"/>
      <c r="AJ18" s="154"/>
      <c r="AK18" s="154"/>
      <c r="AL18" s="154"/>
      <c r="AM18" s="154"/>
      <c r="AN18" s="154">
        <f>IF(SUM(AD18:AM18)=0,"",SUM(AD18:AM18))</f>
        <v>1200</v>
      </c>
      <c r="AO18" s="154">
        <v>300</v>
      </c>
      <c r="AP18" s="336" t="s">
        <v>125</v>
      </c>
      <c r="AQ18" s="154"/>
      <c r="AR18" s="336"/>
      <c r="AS18" s="154">
        <v>300</v>
      </c>
      <c r="AT18" s="336" t="s">
        <v>125</v>
      </c>
      <c r="AU18" s="154"/>
      <c r="AV18" s="336"/>
      <c r="AW18" s="154">
        <v>300</v>
      </c>
      <c r="AX18" s="336" t="s">
        <v>125</v>
      </c>
      <c r="AY18" s="154"/>
      <c r="AZ18" s="336"/>
      <c r="BA18" s="154">
        <v>300</v>
      </c>
      <c r="BB18" s="336" t="s">
        <v>125</v>
      </c>
      <c r="BC18" s="154"/>
      <c r="BD18" s="336"/>
      <c r="BE18" s="154"/>
      <c r="BF18" s="336"/>
      <c r="BG18" s="154"/>
      <c r="BH18" s="336"/>
      <c r="BI18" s="154"/>
      <c r="BJ18" s="336"/>
      <c r="BK18" s="154"/>
      <c r="BL18" s="336"/>
      <c r="BM18" s="154"/>
      <c r="BN18" s="336"/>
      <c r="BO18" s="154"/>
      <c r="BP18" s="336"/>
      <c r="BQ18" s="154"/>
      <c r="BR18" s="336"/>
      <c r="BS18" s="154"/>
      <c r="BT18" s="336"/>
      <c r="BU18" s="154"/>
      <c r="BV18" s="336"/>
      <c r="BW18" s="154"/>
      <c r="BX18" s="336"/>
      <c r="BY18" s="154"/>
      <c r="BZ18" s="336"/>
      <c r="CA18" s="154"/>
      <c r="CB18" s="336"/>
      <c r="CC18" s="154">
        <f>IF(SUM(AO18,AQ18,AS18,AU18,AW18,AY18,BA18,BC18,BE18,BG18,BI18,BK18,BM18,BO18,BQ18,BS18,BU18,BW18,BY18,CA18)=0,"",SUM(AO18,AQ18,AS18,AU18,AW18,AY18,BA18,BC18,BE18,BG18,BI18,BK18,BM18,BO18,BQ18,BS18,BU18,BW18,BY18,CA18))</f>
        <v>1200</v>
      </c>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row>
    <row r="19" spans="1:124" ht="201" customHeight="1">
      <c r="B19" s="364" t="s">
        <v>116</v>
      </c>
      <c r="C19" s="367">
        <v>0.14299999999999999</v>
      </c>
      <c r="D19" s="131" t="s">
        <v>727</v>
      </c>
      <c r="E19" s="314">
        <v>1.5800000000000002E-2</v>
      </c>
      <c r="F19" s="139" t="s">
        <v>78</v>
      </c>
      <c r="G19" s="60" t="s">
        <v>92</v>
      </c>
      <c r="H19" s="139" t="s">
        <v>117</v>
      </c>
      <c r="I19" s="326" t="s">
        <v>729</v>
      </c>
      <c r="J19" s="167" t="s">
        <v>728</v>
      </c>
      <c r="K19" s="65">
        <v>44562</v>
      </c>
      <c r="L19" s="65">
        <v>46022</v>
      </c>
      <c r="M19" s="139" t="s">
        <v>80</v>
      </c>
      <c r="N19" s="166" t="s">
        <v>118</v>
      </c>
      <c r="O19" s="173" t="s">
        <v>119</v>
      </c>
      <c r="P19" s="139" t="s">
        <v>83</v>
      </c>
      <c r="Q19" s="61">
        <v>0</v>
      </c>
      <c r="R19" s="139">
        <v>2021</v>
      </c>
      <c r="S19" s="61">
        <v>0.35</v>
      </c>
      <c r="T19" s="61">
        <v>0.45</v>
      </c>
      <c r="U19" s="61">
        <v>0.65</v>
      </c>
      <c r="V19" s="61">
        <v>1</v>
      </c>
      <c r="W19" s="336"/>
      <c r="X19" s="336"/>
      <c r="Y19" s="336"/>
      <c r="Z19" s="336"/>
      <c r="AA19" s="336"/>
      <c r="AB19" s="336"/>
      <c r="AC19" s="61">
        <v>1</v>
      </c>
      <c r="AD19" s="154">
        <v>1000</v>
      </c>
      <c r="AE19" s="154">
        <v>300</v>
      </c>
      <c r="AF19" s="154">
        <v>1000</v>
      </c>
      <c r="AG19" s="154">
        <v>800</v>
      </c>
      <c r="AH19" s="154"/>
      <c r="AI19" s="154"/>
      <c r="AJ19" s="154"/>
      <c r="AK19" s="154"/>
      <c r="AL19" s="154"/>
      <c r="AM19" s="154"/>
      <c r="AN19" s="154">
        <f t="shared" si="0"/>
        <v>3100</v>
      </c>
      <c r="AO19" s="154">
        <v>1000</v>
      </c>
      <c r="AP19" s="336" t="s">
        <v>84</v>
      </c>
      <c r="AQ19" s="154"/>
      <c r="AR19" s="336"/>
      <c r="AS19" s="154">
        <v>300</v>
      </c>
      <c r="AT19" s="336" t="s">
        <v>84</v>
      </c>
      <c r="AU19" s="154"/>
      <c r="AV19" s="336"/>
      <c r="AW19" s="154">
        <v>1000</v>
      </c>
      <c r="AX19" s="336" t="s">
        <v>84</v>
      </c>
      <c r="AY19" s="154"/>
      <c r="AZ19" s="336"/>
      <c r="BA19" s="154">
        <v>800</v>
      </c>
      <c r="BB19" s="336" t="s">
        <v>84</v>
      </c>
      <c r="BC19" s="154"/>
      <c r="BD19" s="336"/>
      <c r="BE19" s="154"/>
      <c r="BF19" s="336"/>
      <c r="BG19" s="154"/>
      <c r="BH19" s="336"/>
      <c r="BI19" s="154"/>
      <c r="BJ19" s="336"/>
      <c r="BK19" s="154"/>
      <c r="BL19" s="336"/>
      <c r="BM19" s="154"/>
      <c r="BN19" s="336"/>
      <c r="BO19" s="154"/>
      <c r="BP19" s="336"/>
      <c r="BQ19" s="154"/>
      <c r="BR19" s="336"/>
      <c r="BS19" s="154"/>
      <c r="BT19" s="336"/>
      <c r="BU19" s="154"/>
      <c r="BV19" s="336"/>
      <c r="BW19" s="154"/>
      <c r="BX19" s="336"/>
      <c r="BY19" s="154"/>
      <c r="BZ19" s="336"/>
      <c r="CA19" s="154"/>
      <c r="CB19" s="336"/>
      <c r="CC19" s="154">
        <f t="shared" si="1"/>
        <v>3100</v>
      </c>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row>
    <row r="20" spans="1:124" ht="187.5" customHeight="1">
      <c r="B20" s="365"/>
      <c r="C20" s="368"/>
      <c r="D20" s="131" t="s">
        <v>730</v>
      </c>
      <c r="E20" s="314">
        <v>1.5800000000000002E-2</v>
      </c>
      <c r="F20" s="139" t="s">
        <v>78</v>
      </c>
      <c r="G20" s="60" t="s">
        <v>92</v>
      </c>
      <c r="H20" s="139" t="s">
        <v>120</v>
      </c>
      <c r="I20" s="139" t="s">
        <v>121</v>
      </c>
      <c r="J20" s="167" t="s">
        <v>122</v>
      </c>
      <c r="K20" s="65">
        <v>44562</v>
      </c>
      <c r="L20" s="65">
        <v>47848</v>
      </c>
      <c r="M20" s="139" t="s">
        <v>89</v>
      </c>
      <c r="N20" s="60" t="s">
        <v>123</v>
      </c>
      <c r="O20" s="173" t="s">
        <v>124</v>
      </c>
      <c r="P20" s="139" t="s">
        <v>83</v>
      </c>
      <c r="Q20" s="61">
        <v>0</v>
      </c>
      <c r="R20" s="139">
        <v>2021</v>
      </c>
      <c r="S20" s="61">
        <v>0.1</v>
      </c>
      <c r="T20" s="168">
        <v>0.3</v>
      </c>
      <c r="U20" s="61">
        <v>0.4</v>
      </c>
      <c r="V20" s="61">
        <v>0.5</v>
      </c>
      <c r="W20" s="61">
        <v>0.6</v>
      </c>
      <c r="X20" s="61">
        <v>0.7</v>
      </c>
      <c r="Y20" s="61">
        <v>0.8</v>
      </c>
      <c r="Z20" s="61">
        <v>0.9</v>
      </c>
      <c r="AA20" s="61">
        <v>1</v>
      </c>
      <c r="AB20" s="336"/>
      <c r="AC20" s="61">
        <v>1</v>
      </c>
      <c r="AD20" s="325">
        <v>200</v>
      </c>
      <c r="AE20" s="154">
        <v>550</v>
      </c>
      <c r="AF20" s="154">
        <v>605</v>
      </c>
      <c r="AG20" s="154">
        <v>666</v>
      </c>
      <c r="AH20" s="154">
        <v>732</v>
      </c>
      <c r="AI20" s="154">
        <v>806</v>
      </c>
      <c r="AJ20" s="154">
        <v>886</v>
      </c>
      <c r="AK20" s="154">
        <v>975</v>
      </c>
      <c r="AL20" s="325">
        <v>1073</v>
      </c>
      <c r="AM20" s="154"/>
      <c r="AN20" s="154">
        <f t="shared" si="0"/>
        <v>6493</v>
      </c>
      <c r="AO20" s="325">
        <v>50</v>
      </c>
      <c r="AP20" s="336" t="s">
        <v>125</v>
      </c>
      <c r="AQ20" s="325">
        <v>150</v>
      </c>
      <c r="AR20" s="326" t="s">
        <v>84</v>
      </c>
      <c r="AS20" s="325">
        <v>138</v>
      </c>
      <c r="AT20" s="336" t="s">
        <v>125</v>
      </c>
      <c r="AU20" s="325">
        <v>413</v>
      </c>
      <c r="AV20" s="326" t="s">
        <v>84</v>
      </c>
      <c r="AW20" s="325">
        <v>151</v>
      </c>
      <c r="AX20" s="326" t="s">
        <v>125</v>
      </c>
      <c r="AY20" s="325">
        <v>454</v>
      </c>
      <c r="AZ20" s="326" t="s">
        <v>84</v>
      </c>
      <c r="BA20" s="325">
        <v>166</v>
      </c>
      <c r="BB20" s="326" t="s">
        <v>125</v>
      </c>
      <c r="BC20" s="325">
        <v>500</v>
      </c>
      <c r="BD20" s="326" t="s">
        <v>84</v>
      </c>
      <c r="BE20" s="325">
        <v>183</v>
      </c>
      <c r="BF20" s="326" t="s">
        <v>125</v>
      </c>
      <c r="BG20" s="325">
        <v>549</v>
      </c>
      <c r="BH20" s="326" t="s">
        <v>84</v>
      </c>
      <c r="BI20" s="325">
        <v>201</v>
      </c>
      <c r="BJ20" s="326" t="s">
        <v>125</v>
      </c>
      <c r="BK20" s="325">
        <v>605</v>
      </c>
      <c r="BL20" s="326" t="s">
        <v>84</v>
      </c>
      <c r="BM20" s="325">
        <v>221</v>
      </c>
      <c r="BN20" s="326" t="s">
        <v>125</v>
      </c>
      <c r="BO20" s="325">
        <v>665</v>
      </c>
      <c r="BP20" s="326" t="s">
        <v>84</v>
      </c>
      <c r="BQ20" s="325">
        <v>244</v>
      </c>
      <c r="BR20" s="326" t="s">
        <v>125</v>
      </c>
      <c r="BS20" s="325">
        <v>731</v>
      </c>
      <c r="BT20" s="326" t="s">
        <v>84</v>
      </c>
      <c r="BU20" s="325">
        <v>268</v>
      </c>
      <c r="BV20" s="326" t="s">
        <v>125</v>
      </c>
      <c r="BW20" s="325">
        <v>805</v>
      </c>
      <c r="BX20" s="326" t="s">
        <v>84</v>
      </c>
      <c r="BY20" s="154"/>
      <c r="BZ20" s="336"/>
      <c r="CA20" s="154"/>
      <c r="CB20" s="336"/>
      <c r="CC20" s="154">
        <f t="shared" si="1"/>
        <v>6494</v>
      </c>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row>
    <row r="21" spans="1:124" ht="316.5" customHeight="1">
      <c r="B21" s="365"/>
      <c r="C21" s="368"/>
      <c r="D21" s="131" t="s">
        <v>731</v>
      </c>
      <c r="E21" s="314">
        <v>1.5800000000000002E-2</v>
      </c>
      <c r="F21" s="139" t="s">
        <v>78</v>
      </c>
      <c r="G21" s="166" t="s">
        <v>126</v>
      </c>
      <c r="H21" s="170" t="s">
        <v>127</v>
      </c>
      <c r="I21" s="312" t="s">
        <v>738</v>
      </c>
      <c r="J21" s="167" t="s">
        <v>739</v>
      </c>
      <c r="K21" s="65">
        <v>44562</v>
      </c>
      <c r="L21" s="65">
        <v>46022</v>
      </c>
      <c r="M21" s="139" t="s">
        <v>80</v>
      </c>
      <c r="N21" s="60" t="s">
        <v>128</v>
      </c>
      <c r="O21" s="158" t="s">
        <v>129</v>
      </c>
      <c r="P21" s="139" t="s">
        <v>83</v>
      </c>
      <c r="Q21" s="61">
        <v>0</v>
      </c>
      <c r="R21" s="139">
        <v>2021</v>
      </c>
      <c r="S21" s="61">
        <v>0.25</v>
      </c>
      <c r="T21" s="61">
        <v>0.5</v>
      </c>
      <c r="U21" s="61">
        <v>0.75</v>
      </c>
      <c r="V21" s="61">
        <v>1</v>
      </c>
      <c r="W21" s="336"/>
      <c r="X21" s="336"/>
      <c r="Y21" s="336"/>
      <c r="Z21" s="336"/>
      <c r="AA21" s="336"/>
      <c r="AB21" s="336"/>
      <c r="AC21" s="61">
        <v>1</v>
      </c>
      <c r="AD21" s="325">
        <v>500</v>
      </c>
      <c r="AE21" s="154">
        <v>5780</v>
      </c>
      <c r="AF21" s="154">
        <v>7889</v>
      </c>
      <c r="AG21" s="154">
        <v>8000</v>
      </c>
      <c r="AH21" s="154"/>
      <c r="AI21" s="154"/>
      <c r="AJ21" s="154"/>
      <c r="AK21" s="154"/>
      <c r="AL21" s="154"/>
      <c r="AM21" s="154"/>
      <c r="AN21" s="154">
        <f t="shared" si="0"/>
        <v>22169</v>
      </c>
      <c r="AO21" s="325">
        <v>500</v>
      </c>
      <c r="AP21" s="326" t="s">
        <v>84</v>
      </c>
      <c r="AQ21" s="154"/>
      <c r="AR21" s="336"/>
      <c r="AS21" s="154">
        <v>5780</v>
      </c>
      <c r="AT21" s="336" t="s">
        <v>125</v>
      </c>
      <c r="AU21" s="154"/>
      <c r="AV21" s="336"/>
      <c r="AW21" s="154">
        <v>7889</v>
      </c>
      <c r="AX21" s="336" t="s">
        <v>125</v>
      </c>
      <c r="AY21" s="154"/>
      <c r="AZ21" s="336"/>
      <c r="BA21" s="154">
        <v>8000</v>
      </c>
      <c r="BB21" s="336" t="s">
        <v>125</v>
      </c>
      <c r="BC21" s="154"/>
      <c r="BD21" s="336"/>
      <c r="BE21" s="154"/>
      <c r="BF21" s="336"/>
      <c r="BG21" s="154"/>
      <c r="BH21" s="336"/>
      <c r="BI21" s="154"/>
      <c r="BJ21" s="336"/>
      <c r="BK21" s="154"/>
      <c r="BL21" s="336"/>
      <c r="BM21" s="154"/>
      <c r="BN21" s="336"/>
      <c r="BO21" s="154"/>
      <c r="BP21" s="336"/>
      <c r="BQ21" s="154"/>
      <c r="BR21" s="336"/>
      <c r="BS21" s="154"/>
      <c r="BT21" s="336"/>
      <c r="BU21" s="154"/>
      <c r="BV21" s="336"/>
      <c r="BW21" s="154"/>
      <c r="BX21" s="336"/>
      <c r="BY21" s="154"/>
      <c r="BZ21" s="336"/>
      <c r="CA21" s="154"/>
      <c r="CB21" s="336"/>
      <c r="CC21" s="154">
        <f t="shared" si="1"/>
        <v>22169</v>
      </c>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row>
    <row r="22" spans="1:124" ht="188.25" customHeight="1">
      <c r="B22" s="365"/>
      <c r="C22" s="368"/>
      <c r="D22" s="131" t="s">
        <v>732</v>
      </c>
      <c r="E22" s="314">
        <v>1.5800000000000002E-2</v>
      </c>
      <c r="F22" s="139" t="s">
        <v>78</v>
      </c>
      <c r="G22" s="60" t="s">
        <v>130</v>
      </c>
      <c r="H22" s="139" t="s">
        <v>131</v>
      </c>
      <c r="I22" s="312" t="s">
        <v>740</v>
      </c>
      <c r="J22" s="167" t="s">
        <v>741</v>
      </c>
      <c r="K22" s="65">
        <v>44562</v>
      </c>
      <c r="L22" s="65">
        <v>47118</v>
      </c>
      <c r="M22" s="139" t="s">
        <v>89</v>
      </c>
      <c r="N22" s="60" t="s">
        <v>132</v>
      </c>
      <c r="O22" s="158" t="s">
        <v>133</v>
      </c>
      <c r="P22" s="139" t="s">
        <v>83</v>
      </c>
      <c r="Q22" s="61">
        <v>0</v>
      </c>
      <c r="R22" s="139">
        <v>2021</v>
      </c>
      <c r="S22" s="61">
        <v>0.3</v>
      </c>
      <c r="T22" s="61">
        <v>0.5</v>
      </c>
      <c r="U22" s="61">
        <v>0.6</v>
      </c>
      <c r="V22" s="61">
        <v>0.7</v>
      </c>
      <c r="W22" s="61">
        <v>0.8</v>
      </c>
      <c r="X22" s="61">
        <v>0.9</v>
      </c>
      <c r="Y22" s="61">
        <v>1</v>
      </c>
      <c r="Z22" s="336"/>
      <c r="AA22" s="172"/>
      <c r="AB22" s="336"/>
      <c r="AC22" s="61">
        <v>1</v>
      </c>
      <c r="AD22" s="154">
        <v>500</v>
      </c>
      <c r="AE22" s="154">
        <v>500</v>
      </c>
      <c r="AF22" s="154">
        <v>500</v>
      </c>
      <c r="AG22" s="154">
        <v>500</v>
      </c>
      <c r="AH22" s="154">
        <v>100</v>
      </c>
      <c r="AI22" s="154">
        <v>100</v>
      </c>
      <c r="AJ22" s="154">
        <v>100</v>
      </c>
      <c r="AK22" s="154"/>
      <c r="AL22" s="154"/>
      <c r="AM22" s="154"/>
      <c r="AN22" s="154">
        <f t="shared" si="0"/>
        <v>2300</v>
      </c>
      <c r="AO22" s="154">
        <v>500</v>
      </c>
      <c r="AP22" s="336" t="s">
        <v>84</v>
      </c>
      <c r="AQ22" s="154"/>
      <c r="AR22" s="336"/>
      <c r="AS22" s="154">
        <v>500</v>
      </c>
      <c r="AT22" s="336" t="s">
        <v>84</v>
      </c>
      <c r="AU22" s="154"/>
      <c r="AV22" s="336"/>
      <c r="AW22" s="154">
        <v>500</v>
      </c>
      <c r="AX22" s="336" t="s">
        <v>84</v>
      </c>
      <c r="AY22" s="154"/>
      <c r="AZ22" s="336"/>
      <c r="BA22" s="154">
        <v>500</v>
      </c>
      <c r="BB22" s="336" t="s">
        <v>84</v>
      </c>
      <c r="BC22" s="154"/>
      <c r="BD22" s="336"/>
      <c r="BE22" s="154">
        <v>100</v>
      </c>
      <c r="BF22" s="336" t="s">
        <v>84</v>
      </c>
      <c r="BG22" s="154"/>
      <c r="BH22" s="336"/>
      <c r="BI22" s="154">
        <v>100</v>
      </c>
      <c r="BJ22" s="336" t="s">
        <v>84</v>
      </c>
      <c r="BK22" s="154"/>
      <c r="BL22" s="336"/>
      <c r="BM22" s="154">
        <v>100</v>
      </c>
      <c r="BN22" s="336" t="s">
        <v>84</v>
      </c>
      <c r="BO22" s="154"/>
      <c r="BP22" s="336"/>
      <c r="BQ22" s="154"/>
      <c r="BR22" s="336"/>
      <c r="BS22" s="154"/>
      <c r="BT22" s="336"/>
      <c r="BU22" s="154"/>
      <c r="BV22" s="336"/>
      <c r="BW22" s="154"/>
      <c r="BX22" s="336"/>
      <c r="BY22" s="154"/>
      <c r="BZ22" s="336"/>
      <c r="CA22" s="154"/>
      <c r="CB22" s="336"/>
      <c r="CC22" s="154">
        <f t="shared" si="1"/>
        <v>2300</v>
      </c>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row>
    <row r="23" spans="1:124" ht="257.25" customHeight="1">
      <c r="A23" s="58"/>
      <c r="B23" s="365"/>
      <c r="C23" s="368"/>
      <c r="D23" s="131" t="s">
        <v>733</v>
      </c>
      <c r="E23" s="314">
        <v>1.5800000000000002E-2</v>
      </c>
      <c r="F23" s="139" t="s">
        <v>78</v>
      </c>
      <c r="G23" s="60" t="s">
        <v>134</v>
      </c>
      <c r="H23" s="139" t="s">
        <v>135</v>
      </c>
      <c r="I23" s="312" t="s">
        <v>742</v>
      </c>
      <c r="J23" s="167" t="s">
        <v>743</v>
      </c>
      <c r="K23" s="65">
        <v>44562</v>
      </c>
      <c r="L23" s="65">
        <v>47848</v>
      </c>
      <c r="M23" s="139" t="s">
        <v>80</v>
      </c>
      <c r="N23" s="60" t="s">
        <v>136</v>
      </c>
      <c r="O23" s="158" t="s">
        <v>137</v>
      </c>
      <c r="P23" s="139" t="s">
        <v>83</v>
      </c>
      <c r="Q23" s="61">
        <v>0</v>
      </c>
      <c r="R23" s="139">
        <v>2021</v>
      </c>
      <c r="S23" s="61">
        <v>0.1</v>
      </c>
      <c r="T23" s="61">
        <v>0.3</v>
      </c>
      <c r="U23" s="61">
        <v>0.5</v>
      </c>
      <c r="V23" s="61">
        <v>0.7</v>
      </c>
      <c r="W23" s="61">
        <v>0.75</v>
      </c>
      <c r="X23" s="61">
        <v>0.8</v>
      </c>
      <c r="Y23" s="61">
        <v>0.85</v>
      </c>
      <c r="Z23" s="61">
        <v>0.9</v>
      </c>
      <c r="AA23" s="61">
        <v>1</v>
      </c>
      <c r="AB23" s="61"/>
      <c r="AC23" s="61">
        <v>1</v>
      </c>
      <c r="AD23" s="154">
        <v>8000</v>
      </c>
      <c r="AE23" s="154">
        <v>10000</v>
      </c>
      <c r="AF23" s="154">
        <v>10000</v>
      </c>
      <c r="AG23" s="154">
        <v>10000</v>
      </c>
      <c r="AH23" s="154">
        <v>10000</v>
      </c>
      <c r="AI23" s="154">
        <v>10000</v>
      </c>
      <c r="AJ23" s="154">
        <v>10000</v>
      </c>
      <c r="AK23" s="154">
        <v>10000</v>
      </c>
      <c r="AL23" s="154">
        <v>10000</v>
      </c>
      <c r="AM23" s="154"/>
      <c r="AN23" s="154">
        <f>IF(SUM(AD23:AM23)=0,"",SUM(AD23:AM23))</f>
        <v>88000</v>
      </c>
      <c r="AO23" s="154">
        <v>8000</v>
      </c>
      <c r="AP23" s="336" t="s">
        <v>84</v>
      </c>
      <c r="AQ23" s="320"/>
      <c r="AR23" s="324"/>
      <c r="AS23" s="320">
        <v>10000</v>
      </c>
      <c r="AT23" s="319" t="s">
        <v>693</v>
      </c>
      <c r="AU23" s="320"/>
      <c r="AV23" s="324"/>
      <c r="AW23" s="320">
        <v>10000</v>
      </c>
      <c r="AX23" s="319" t="s">
        <v>693</v>
      </c>
      <c r="AY23" s="320"/>
      <c r="AZ23" s="324"/>
      <c r="BA23" s="320">
        <v>10000</v>
      </c>
      <c r="BB23" s="319" t="s">
        <v>693</v>
      </c>
      <c r="BC23" s="320"/>
      <c r="BD23" s="324"/>
      <c r="BE23" s="320">
        <v>10000</v>
      </c>
      <c r="BF23" s="319" t="s">
        <v>693</v>
      </c>
      <c r="BG23" s="320"/>
      <c r="BH23" s="324"/>
      <c r="BI23" s="320">
        <v>10000</v>
      </c>
      <c r="BJ23" s="319" t="s">
        <v>693</v>
      </c>
      <c r="BK23" s="320"/>
      <c r="BL23" s="324"/>
      <c r="BM23" s="320">
        <v>10000</v>
      </c>
      <c r="BN23" s="319" t="s">
        <v>693</v>
      </c>
      <c r="BO23" s="320"/>
      <c r="BP23" s="324"/>
      <c r="BQ23" s="320">
        <v>10000</v>
      </c>
      <c r="BR23" s="319" t="s">
        <v>693</v>
      </c>
      <c r="BS23" s="320"/>
      <c r="BT23" s="324"/>
      <c r="BU23" s="320">
        <v>10000</v>
      </c>
      <c r="BV23" s="319" t="s">
        <v>693</v>
      </c>
      <c r="BW23" s="154"/>
      <c r="BX23" s="148"/>
      <c r="BY23" s="154"/>
      <c r="BZ23" s="148"/>
      <c r="CA23" s="154"/>
      <c r="CB23" s="148"/>
      <c r="CC23" s="154">
        <f>IF(SUM(AO23,AQ23,AS23,AU23,AW23,AY23,BA23,BC23,BE23,BG23,BI23,BK23,BM23,BO23,BQ23,BS23,BU23,BW23,BY23,CA23)=0,"",SUM(AO23,AQ23,AS23,AU23,AW23,AY23,BA23,BC23,BE23,BG23,BI23,BK23,BM23,BO23,BQ23,BS23,BU23,BW23,BY23,CA23))</f>
        <v>88000</v>
      </c>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row>
    <row r="24" spans="1:124" ht="327.75" customHeight="1">
      <c r="B24" s="365"/>
      <c r="C24" s="368"/>
      <c r="D24" s="131" t="s">
        <v>734</v>
      </c>
      <c r="E24" s="314">
        <v>1.5800000000000002E-2</v>
      </c>
      <c r="F24" s="139" t="s">
        <v>78</v>
      </c>
      <c r="G24" s="60" t="s">
        <v>138</v>
      </c>
      <c r="H24" s="139" t="s">
        <v>139</v>
      </c>
      <c r="I24" s="139" t="s">
        <v>140</v>
      </c>
      <c r="J24" s="167" t="s">
        <v>141</v>
      </c>
      <c r="K24" s="65">
        <v>44562</v>
      </c>
      <c r="L24" s="65">
        <v>47118</v>
      </c>
      <c r="M24" s="139" t="s">
        <v>80</v>
      </c>
      <c r="N24" s="166" t="s">
        <v>142</v>
      </c>
      <c r="O24" s="158" t="s">
        <v>143</v>
      </c>
      <c r="P24" s="139" t="s">
        <v>83</v>
      </c>
      <c r="Q24" s="61">
        <v>0</v>
      </c>
      <c r="R24" s="139">
        <v>2021</v>
      </c>
      <c r="S24" s="61">
        <v>0.1</v>
      </c>
      <c r="T24" s="168">
        <v>0.3</v>
      </c>
      <c r="U24" s="61">
        <v>0.5</v>
      </c>
      <c r="V24" s="61">
        <v>0.6</v>
      </c>
      <c r="W24" s="61">
        <v>0.8</v>
      </c>
      <c r="X24" s="61">
        <v>0.9</v>
      </c>
      <c r="Y24" s="61">
        <v>1</v>
      </c>
      <c r="Z24" s="336"/>
      <c r="AA24" s="336"/>
      <c r="AB24" s="336"/>
      <c r="AC24" s="61">
        <v>1</v>
      </c>
      <c r="AD24" s="169">
        <v>650</v>
      </c>
      <c r="AE24" s="169">
        <v>1200</v>
      </c>
      <c r="AF24" s="169">
        <v>22630</v>
      </c>
      <c r="AG24" s="169">
        <v>22200</v>
      </c>
      <c r="AH24" s="169">
        <v>22000</v>
      </c>
      <c r="AI24" s="169">
        <v>22000</v>
      </c>
      <c r="AJ24" s="169">
        <v>22000</v>
      </c>
      <c r="AK24" s="154"/>
      <c r="AL24" s="154"/>
      <c r="AM24" s="154"/>
      <c r="AN24" s="154">
        <f t="shared" si="0"/>
        <v>112680</v>
      </c>
      <c r="AO24" s="154">
        <v>650</v>
      </c>
      <c r="AP24" s="336" t="s">
        <v>84</v>
      </c>
      <c r="AQ24" s="154"/>
      <c r="AR24" s="336"/>
      <c r="AS24" s="154">
        <v>1200</v>
      </c>
      <c r="AT24" s="336" t="s">
        <v>84</v>
      </c>
      <c r="AU24" s="154"/>
      <c r="AV24" s="336"/>
      <c r="AW24" s="154">
        <v>22630</v>
      </c>
      <c r="AX24" s="336" t="s">
        <v>84</v>
      </c>
      <c r="AY24" s="154"/>
      <c r="AZ24" s="336"/>
      <c r="BA24" s="154">
        <v>22200</v>
      </c>
      <c r="BB24" s="336" t="s">
        <v>84</v>
      </c>
      <c r="BC24" s="154"/>
      <c r="BD24" s="336"/>
      <c r="BE24" s="154">
        <v>22000</v>
      </c>
      <c r="BF24" s="336" t="s">
        <v>84</v>
      </c>
      <c r="BG24" s="154"/>
      <c r="BH24" s="336"/>
      <c r="BI24" s="154">
        <v>22000</v>
      </c>
      <c r="BJ24" s="336" t="s">
        <v>84</v>
      </c>
      <c r="BK24" s="154"/>
      <c r="BL24" s="336"/>
      <c r="BM24" s="154">
        <v>22000</v>
      </c>
      <c r="BN24" s="336" t="s">
        <v>84</v>
      </c>
      <c r="BO24" s="154"/>
      <c r="BP24" s="336"/>
      <c r="BQ24" s="154"/>
      <c r="BR24" s="336"/>
      <c r="BS24" s="154"/>
      <c r="BT24" s="336"/>
      <c r="BU24" s="154"/>
      <c r="BV24" s="336"/>
      <c r="BW24" s="154"/>
      <c r="BX24" s="336"/>
      <c r="BY24" s="154"/>
      <c r="BZ24" s="336"/>
      <c r="CA24" s="154"/>
      <c r="CB24" s="336"/>
      <c r="CC24" s="154">
        <f t="shared" si="1"/>
        <v>112680</v>
      </c>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row>
    <row r="25" spans="1:124" ht="351.75" customHeight="1">
      <c r="B25" s="365"/>
      <c r="C25" s="368"/>
      <c r="D25" s="131" t="s">
        <v>735</v>
      </c>
      <c r="E25" s="314">
        <v>1.5800000000000002E-2</v>
      </c>
      <c r="F25" s="139" t="s">
        <v>78</v>
      </c>
      <c r="G25" s="166" t="s">
        <v>144</v>
      </c>
      <c r="H25" s="139" t="s">
        <v>145</v>
      </c>
      <c r="I25" s="312" t="s">
        <v>744</v>
      </c>
      <c r="J25" s="167" t="s">
        <v>745</v>
      </c>
      <c r="K25" s="65">
        <v>44562</v>
      </c>
      <c r="L25" s="65">
        <v>48213</v>
      </c>
      <c r="M25" s="139" t="s">
        <v>89</v>
      </c>
      <c r="N25" s="166" t="s">
        <v>146</v>
      </c>
      <c r="O25" s="173" t="s">
        <v>147</v>
      </c>
      <c r="P25" s="139" t="s">
        <v>83</v>
      </c>
      <c r="Q25" s="61">
        <v>0</v>
      </c>
      <c r="R25" s="139">
        <v>2021</v>
      </c>
      <c r="S25" s="61">
        <v>0.2</v>
      </c>
      <c r="T25" s="61">
        <v>0.25</v>
      </c>
      <c r="U25" s="61">
        <v>0.3</v>
      </c>
      <c r="V25" s="61">
        <v>0.6</v>
      </c>
      <c r="W25" s="61">
        <v>0.8</v>
      </c>
      <c r="X25" s="61">
        <v>0.8</v>
      </c>
      <c r="Y25" s="61">
        <v>0.8</v>
      </c>
      <c r="Z25" s="61">
        <v>0.8</v>
      </c>
      <c r="AA25" s="61">
        <v>0.8</v>
      </c>
      <c r="AB25" s="61">
        <v>1</v>
      </c>
      <c r="AC25" s="61">
        <v>1</v>
      </c>
      <c r="AD25" s="154">
        <v>1500</v>
      </c>
      <c r="AE25" s="154">
        <v>500</v>
      </c>
      <c r="AF25" s="154">
        <v>20000</v>
      </c>
      <c r="AG25" s="154">
        <v>21000</v>
      </c>
      <c r="AH25" s="154">
        <v>22050</v>
      </c>
      <c r="AI25" s="154">
        <v>23152.5</v>
      </c>
      <c r="AJ25" s="154">
        <v>24310.125</v>
      </c>
      <c r="AK25" s="154">
        <v>25525.631249999999</v>
      </c>
      <c r="AL25" s="154">
        <v>26801.912812499999</v>
      </c>
      <c r="AM25" s="154">
        <v>28142.008453125</v>
      </c>
      <c r="AN25" s="154">
        <f t="shared" si="0"/>
        <v>192982.17751562499</v>
      </c>
      <c r="AO25" s="154">
        <v>1500</v>
      </c>
      <c r="AP25" s="336" t="s">
        <v>84</v>
      </c>
      <c r="AQ25" s="154"/>
      <c r="AR25" s="336"/>
      <c r="AS25" s="154">
        <v>500</v>
      </c>
      <c r="AT25" s="336" t="s">
        <v>84</v>
      </c>
      <c r="AU25" s="154"/>
      <c r="AV25" s="336"/>
      <c r="AW25" s="154">
        <v>20000</v>
      </c>
      <c r="AX25" s="336" t="s">
        <v>84</v>
      </c>
      <c r="AY25" s="154"/>
      <c r="AZ25" s="336"/>
      <c r="BA25" s="154">
        <v>21000</v>
      </c>
      <c r="BB25" s="336" t="s">
        <v>84</v>
      </c>
      <c r="BC25" s="154"/>
      <c r="BD25" s="336"/>
      <c r="BE25" s="154">
        <v>22050</v>
      </c>
      <c r="BF25" s="336" t="s">
        <v>84</v>
      </c>
      <c r="BG25" s="154"/>
      <c r="BH25" s="336"/>
      <c r="BI25" s="154">
        <v>23152.5</v>
      </c>
      <c r="BJ25" s="336" t="s">
        <v>84</v>
      </c>
      <c r="BK25" s="154"/>
      <c r="BL25" s="336"/>
      <c r="BM25" s="154">
        <v>24310.125</v>
      </c>
      <c r="BN25" s="336" t="s">
        <v>84</v>
      </c>
      <c r="BO25" s="154"/>
      <c r="BP25" s="336"/>
      <c r="BQ25" s="154">
        <v>25525.631249999999</v>
      </c>
      <c r="BR25" s="336" t="s">
        <v>84</v>
      </c>
      <c r="BS25" s="154"/>
      <c r="BT25" s="336"/>
      <c r="BU25" s="154">
        <v>26801.912812499999</v>
      </c>
      <c r="BV25" s="336" t="s">
        <v>84</v>
      </c>
      <c r="BW25" s="154"/>
      <c r="BX25" s="336"/>
      <c r="BY25" s="154">
        <v>28142.008453125</v>
      </c>
      <c r="BZ25" s="336" t="s">
        <v>84</v>
      </c>
      <c r="CA25" s="154"/>
      <c r="CB25" s="336"/>
      <c r="CC25" s="154">
        <f t="shared" si="1"/>
        <v>192982.17751562499</v>
      </c>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row>
    <row r="26" spans="1:124" ht="194.25" customHeight="1">
      <c r="A26" s="58"/>
      <c r="B26" s="365"/>
      <c r="C26" s="368"/>
      <c r="D26" s="131" t="s">
        <v>736</v>
      </c>
      <c r="E26" s="314">
        <v>1.5800000000000002E-2</v>
      </c>
      <c r="F26" s="139" t="s">
        <v>78</v>
      </c>
      <c r="G26" s="60" t="s">
        <v>148</v>
      </c>
      <c r="H26" s="139" t="s">
        <v>149</v>
      </c>
      <c r="I26" s="139" t="s">
        <v>150</v>
      </c>
      <c r="J26" s="167" t="s">
        <v>151</v>
      </c>
      <c r="K26" s="65">
        <v>44562</v>
      </c>
      <c r="L26" s="65">
        <v>47848</v>
      </c>
      <c r="M26" s="139" t="s">
        <v>89</v>
      </c>
      <c r="N26" s="60" t="s">
        <v>152</v>
      </c>
      <c r="O26" s="158" t="s">
        <v>153</v>
      </c>
      <c r="P26" s="139" t="s">
        <v>83</v>
      </c>
      <c r="Q26" s="61">
        <v>0</v>
      </c>
      <c r="R26" s="139">
        <v>2021</v>
      </c>
      <c r="S26" s="61">
        <v>0.3</v>
      </c>
      <c r="T26" s="61">
        <v>0.4</v>
      </c>
      <c r="U26" s="61">
        <v>0.5</v>
      </c>
      <c r="V26" s="61">
        <v>0.6</v>
      </c>
      <c r="W26" s="61">
        <v>0.7</v>
      </c>
      <c r="X26" s="61">
        <v>0.8</v>
      </c>
      <c r="Y26" s="61">
        <v>0.9</v>
      </c>
      <c r="Z26" s="61">
        <v>0.95</v>
      </c>
      <c r="AA26" s="61">
        <v>1</v>
      </c>
      <c r="AB26" s="336"/>
      <c r="AC26" s="61">
        <v>1</v>
      </c>
      <c r="AD26" s="154">
        <v>300</v>
      </c>
      <c r="AE26" s="154">
        <v>3000</v>
      </c>
      <c r="AF26" s="154">
        <v>3000</v>
      </c>
      <c r="AG26" s="154">
        <v>3000</v>
      </c>
      <c r="AH26" s="154">
        <v>3000</v>
      </c>
      <c r="AI26" s="154">
        <v>4000</v>
      </c>
      <c r="AJ26" s="154">
        <v>3000</v>
      </c>
      <c r="AK26" s="154">
        <v>3000</v>
      </c>
      <c r="AL26" s="154">
        <v>4000</v>
      </c>
      <c r="AM26" s="154"/>
      <c r="AN26" s="154">
        <f t="shared" si="0"/>
        <v>26300</v>
      </c>
      <c r="AO26" s="154">
        <v>300</v>
      </c>
      <c r="AP26" s="336" t="s">
        <v>125</v>
      </c>
      <c r="AQ26" s="154"/>
      <c r="AR26" s="336"/>
      <c r="AS26" s="154">
        <v>3000</v>
      </c>
      <c r="AT26" s="336" t="s">
        <v>84</v>
      </c>
      <c r="AU26" s="154"/>
      <c r="AV26" s="336"/>
      <c r="AW26" s="154">
        <v>3000</v>
      </c>
      <c r="AX26" s="336" t="s">
        <v>84</v>
      </c>
      <c r="AY26" s="154"/>
      <c r="AZ26" s="336"/>
      <c r="BA26" s="154">
        <v>3000</v>
      </c>
      <c r="BB26" s="336" t="s">
        <v>84</v>
      </c>
      <c r="BC26" s="154"/>
      <c r="BD26" s="336"/>
      <c r="BE26" s="154">
        <v>3000</v>
      </c>
      <c r="BF26" s="336" t="s">
        <v>84</v>
      </c>
      <c r="BG26" s="154"/>
      <c r="BH26" s="336"/>
      <c r="BI26" s="154">
        <v>4000</v>
      </c>
      <c r="BJ26" s="336" t="s">
        <v>84</v>
      </c>
      <c r="BK26" s="154"/>
      <c r="BL26" s="336"/>
      <c r="BM26" s="154">
        <v>3000</v>
      </c>
      <c r="BN26" s="336" t="s">
        <v>84</v>
      </c>
      <c r="BO26" s="154"/>
      <c r="BP26" s="336"/>
      <c r="BQ26" s="154">
        <v>3000</v>
      </c>
      <c r="BR26" s="336" t="s">
        <v>84</v>
      </c>
      <c r="BS26" s="154"/>
      <c r="BT26" s="336"/>
      <c r="BU26" s="154">
        <v>4000</v>
      </c>
      <c r="BV26" s="336" t="s">
        <v>84</v>
      </c>
      <c r="BW26" s="154"/>
      <c r="BX26" s="336"/>
      <c r="BY26" s="154"/>
      <c r="BZ26" s="336"/>
      <c r="CA26" s="154"/>
      <c r="CB26" s="336"/>
      <c r="CC26" s="154">
        <f t="shared" si="1"/>
        <v>26300</v>
      </c>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row>
    <row r="27" spans="1:124" ht="402" customHeight="1">
      <c r="A27" s="58"/>
      <c r="B27" s="366"/>
      <c r="C27" s="369"/>
      <c r="D27" s="131" t="s">
        <v>737</v>
      </c>
      <c r="E27" s="314">
        <v>1.66E-2</v>
      </c>
      <c r="F27" s="139" t="s">
        <v>78</v>
      </c>
      <c r="G27" s="60" t="s">
        <v>154</v>
      </c>
      <c r="H27" s="139" t="s">
        <v>155</v>
      </c>
      <c r="I27" s="312" t="s">
        <v>747</v>
      </c>
      <c r="J27" s="167" t="s">
        <v>746</v>
      </c>
      <c r="K27" s="65">
        <v>44562</v>
      </c>
      <c r="L27" s="65">
        <v>47118</v>
      </c>
      <c r="M27" s="139" t="s">
        <v>80</v>
      </c>
      <c r="N27" s="60" t="s">
        <v>156</v>
      </c>
      <c r="O27" s="158" t="s">
        <v>157</v>
      </c>
      <c r="P27" s="139" t="s">
        <v>83</v>
      </c>
      <c r="Q27" s="61">
        <v>0</v>
      </c>
      <c r="R27" s="139">
        <v>2021</v>
      </c>
      <c r="S27" s="61">
        <v>0.2</v>
      </c>
      <c r="T27" s="61">
        <v>0.4</v>
      </c>
      <c r="U27" s="61">
        <v>0.6</v>
      </c>
      <c r="V27" s="61">
        <v>0.7</v>
      </c>
      <c r="W27" s="61">
        <v>0.8</v>
      </c>
      <c r="X27" s="61">
        <v>0.9</v>
      </c>
      <c r="Y27" s="61">
        <v>1</v>
      </c>
      <c r="Z27" s="61"/>
      <c r="AA27" s="61"/>
      <c r="AB27" s="336"/>
      <c r="AC27" s="61">
        <v>1</v>
      </c>
      <c r="AD27" s="325">
        <v>410</v>
      </c>
      <c r="AE27" s="154">
        <v>500</v>
      </c>
      <c r="AF27" s="154">
        <v>500</v>
      </c>
      <c r="AG27" s="154">
        <v>500</v>
      </c>
      <c r="AH27" s="154">
        <v>100</v>
      </c>
      <c r="AI27" s="154">
        <v>100</v>
      </c>
      <c r="AJ27" s="154">
        <v>100</v>
      </c>
      <c r="AK27" s="154"/>
      <c r="AL27" s="154"/>
      <c r="AM27" s="154"/>
      <c r="AN27" s="154">
        <f t="shared" si="0"/>
        <v>2210</v>
      </c>
      <c r="AO27" s="325">
        <v>410</v>
      </c>
      <c r="AP27" s="336" t="s">
        <v>84</v>
      </c>
      <c r="AQ27" s="154"/>
      <c r="AR27" s="336"/>
      <c r="AS27" s="154">
        <v>500</v>
      </c>
      <c r="AT27" s="336" t="s">
        <v>84</v>
      </c>
      <c r="AU27" s="154"/>
      <c r="AV27" s="336"/>
      <c r="AW27" s="154">
        <v>500</v>
      </c>
      <c r="AX27" s="336" t="s">
        <v>84</v>
      </c>
      <c r="AY27" s="154"/>
      <c r="AZ27" s="336"/>
      <c r="BA27" s="154">
        <v>500</v>
      </c>
      <c r="BB27" s="336" t="s">
        <v>84</v>
      </c>
      <c r="BC27" s="154"/>
      <c r="BD27" s="336"/>
      <c r="BE27" s="154">
        <v>100</v>
      </c>
      <c r="BF27" s="336" t="s">
        <v>84</v>
      </c>
      <c r="BG27" s="154"/>
      <c r="BH27" s="336"/>
      <c r="BI27" s="154">
        <v>100</v>
      </c>
      <c r="BJ27" s="336" t="s">
        <v>84</v>
      </c>
      <c r="BK27" s="154"/>
      <c r="BL27" s="336"/>
      <c r="BM27" s="154">
        <v>100</v>
      </c>
      <c r="BN27" s="336" t="s">
        <v>84</v>
      </c>
      <c r="BO27" s="154"/>
      <c r="BP27" s="336"/>
      <c r="BQ27" s="154"/>
      <c r="BR27" s="336"/>
      <c r="BS27" s="154"/>
      <c r="BT27" s="336"/>
      <c r="BU27" s="154"/>
      <c r="BV27" s="336"/>
      <c r="BW27" s="154"/>
      <c r="BX27" s="336"/>
      <c r="BY27" s="154"/>
      <c r="BZ27" s="336"/>
      <c r="CA27" s="154"/>
      <c r="CB27" s="336"/>
      <c r="CC27" s="154">
        <f t="shared" si="1"/>
        <v>2210</v>
      </c>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row>
    <row r="28" spans="1:124" ht="233.25" customHeight="1">
      <c r="A28" s="58"/>
      <c r="B28" s="364" t="s">
        <v>158</v>
      </c>
      <c r="C28" s="367">
        <v>0.14299999999999999</v>
      </c>
      <c r="D28" s="60" t="s">
        <v>159</v>
      </c>
      <c r="E28" s="286">
        <v>2.86E-2</v>
      </c>
      <c r="F28" s="139" t="s">
        <v>78</v>
      </c>
      <c r="G28" s="166" t="s">
        <v>160</v>
      </c>
      <c r="H28" s="170" t="s">
        <v>161</v>
      </c>
      <c r="I28" s="170" t="s">
        <v>162</v>
      </c>
      <c r="J28" s="167" t="s">
        <v>163</v>
      </c>
      <c r="K28" s="65">
        <v>44562</v>
      </c>
      <c r="L28" s="65" t="s">
        <v>164</v>
      </c>
      <c r="M28" s="139" t="s">
        <v>89</v>
      </c>
      <c r="N28" s="166" t="s">
        <v>165</v>
      </c>
      <c r="O28" s="158" t="s">
        <v>166</v>
      </c>
      <c r="P28" s="139" t="s">
        <v>83</v>
      </c>
      <c r="Q28" s="61">
        <v>0</v>
      </c>
      <c r="R28" s="139">
        <v>2021</v>
      </c>
      <c r="S28" s="61">
        <v>0.1</v>
      </c>
      <c r="T28" s="61">
        <v>0.2</v>
      </c>
      <c r="U28" s="61">
        <v>0.3</v>
      </c>
      <c r="V28" s="168">
        <v>0.5</v>
      </c>
      <c r="W28" s="168">
        <v>0.6</v>
      </c>
      <c r="X28" s="168">
        <v>0.7</v>
      </c>
      <c r="Y28" s="168">
        <v>0.8</v>
      </c>
      <c r="Z28" s="168">
        <v>0.9</v>
      </c>
      <c r="AA28" s="168">
        <v>0.95</v>
      </c>
      <c r="AB28" s="61">
        <v>1</v>
      </c>
      <c r="AC28" s="61">
        <v>1</v>
      </c>
      <c r="AD28" s="154">
        <v>300</v>
      </c>
      <c r="AE28" s="154">
        <v>300</v>
      </c>
      <c r="AF28" s="154">
        <v>300</v>
      </c>
      <c r="AG28" s="154">
        <v>300</v>
      </c>
      <c r="AH28" s="154">
        <v>300</v>
      </c>
      <c r="AI28" s="154">
        <v>300</v>
      </c>
      <c r="AJ28" s="154">
        <v>300</v>
      </c>
      <c r="AK28" s="154">
        <v>300</v>
      </c>
      <c r="AL28" s="154">
        <v>300</v>
      </c>
      <c r="AM28" s="154">
        <v>300</v>
      </c>
      <c r="AN28" s="154">
        <f t="shared" si="0"/>
        <v>3000</v>
      </c>
      <c r="AO28" s="154">
        <v>300</v>
      </c>
      <c r="AP28" s="336" t="s">
        <v>84</v>
      </c>
      <c r="AQ28" s="154"/>
      <c r="AR28" s="336"/>
      <c r="AS28" s="154">
        <v>300</v>
      </c>
      <c r="AT28" s="336" t="s">
        <v>84</v>
      </c>
      <c r="AU28" s="154"/>
      <c r="AV28" s="336"/>
      <c r="AW28" s="154">
        <v>300</v>
      </c>
      <c r="AX28" s="336" t="s">
        <v>84</v>
      </c>
      <c r="AY28" s="154"/>
      <c r="AZ28" s="336"/>
      <c r="BA28" s="154">
        <v>300</v>
      </c>
      <c r="BB28" s="336" t="s">
        <v>84</v>
      </c>
      <c r="BC28" s="154"/>
      <c r="BD28" s="336"/>
      <c r="BE28" s="154">
        <v>300</v>
      </c>
      <c r="BF28" s="336" t="s">
        <v>84</v>
      </c>
      <c r="BG28" s="154"/>
      <c r="BH28" s="336"/>
      <c r="BI28" s="154">
        <v>300</v>
      </c>
      <c r="BJ28" s="336" t="s">
        <v>84</v>
      </c>
      <c r="BK28" s="154"/>
      <c r="BL28" s="336"/>
      <c r="BM28" s="154">
        <v>300</v>
      </c>
      <c r="BN28" s="336" t="s">
        <v>84</v>
      </c>
      <c r="BO28" s="154"/>
      <c r="BP28" s="336"/>
      <c r="BQ28" s="154">
        <v>300</v>
      </c>
      <c r="BR28" s="336" t="s">
        <v>84</v>
      </c>
      <c r="BS28" s="154"/>
      <c r="BT28" s="336"/>
      <c r="BU28" s="154">
        <v>300</v>
      </c>
      <c r="BV28" s="336" t="s">
        <v>84</v>
      </c>
      <c r="BW28" s="154"/>
      <c r="BX28" s="336"/>
      <c r="BY28" s="154">
        <v>300</v>
      </c>
      <c r="BZ28" s="336" t="s">
        <v>84</v>
      </c>
      <c r="CA28" s="154"/>
      <c r="CB28" s="336"/>
      <c r="CC28" s="154">
        <f t="shared" si="1"/>
        <v>3000</v>
      </c>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row>
    <row r="29" spans="1:124" ht="173.25" customHeight="1">
      <c r="A29" s="58"/>
      <c r="B29" s="365"/>
      <c r="C29" s="368"/>
      <c r="D29" s="60" t="s">
        <v>748</v>
      </c>
      <c r="E29" s="286">
        <v>2.86E-2</v>
      </c>
      <c r="F29" s="139" t="s">
        <v>78</v>
      </c>
      <c r="G29" s="131" t="s">
        <v>749</v>
      </c>
      <c r="H29" s="326" t="s">
        <v>750</v>
      </c>
      <c r="I29" s="326" t="s">
        <v>751</v>
      </c>
      <c r="J29" s="167" t="s">
        <v>354</v>
      </c>
      <c r="K29" s="65">
        <v>44562</v>
      </c>
      <c r="L29" s="65">
        <v>46022</v>
      </c>
      <c r="M29" s="139" t="s">
        <v>80</v>
      </c>
      <c r="N29" s="166" t="s">
        <v>167</v>
      </c>
      <c r="O29" s="173" t="s">
        <v>168</v>
      </c>
      <c r="P29" s="139" t="s">
        <v>83</v>
      </c>
      <c r="Q29" s="61">
        <v>0</v>
      </c>
      <c r="R29" s="139">
        <v>2021</v>
      </c>
      <c r="S29" s="61">
        <v>0.3</v>
      </c>
      <c r="T29" s="168">
        <v>0.6</v>
      </c>
      <c r="U29" s="168">
        <v>0.8</v>
      </c>
      <c r="V29" s="61">
        <v>1</v>
      </c>
      <c r="W29" s="336"/>
      <c r="X29" s="336"/>
      <c r="Y29" s="336"/>
      <c r="Z29" s="336"/>
      <c r="AA29" s="336"/>
      <c r="AB29" s="336"/>
      <c r="AC29" s="61">
        <v>1</v>
      </c>
      <c r="AD29" s="325">
        <v>10000</v>
      </c>
      <c r="AE29" s="325">
        <v>10000</v>
      </c>
      <c r="AF29" s="325">
        <v>10000</v>
      </c>
      <c r="AG29" s="325">
        <v>10000</v>
      </c>
      <c r="AH29" s="154"/>
      <c r="AI29" s="154"/>
      <c r="AJ29" s="154"/>
      <c r="AK29" s="154"/>
      <c r="AL29" s="154"/>
      <c r="AM29" s="154"/>
      <c r="AN29" s="154">
        <f t="shared" si="0"/>
        <v>40000</v>
      </c>
      <c r="AO29" s="325">
        <v>10000</v>
      </c>
      <c r="AP29" s="326" t="s">
        <v>84</v>
      </c>
      <c r="AQ29" s="325"/>
      <c r="AR29" s="326"/>
      <c r="AS29" s="325">
        <v>10000</v>
      </c>
      <c r="AT29" s="326" t="s">
        <v>84</v>
      </c>
      <c r="AU29" s="325"/>
      <c r="AV29" s="326"/>
      <c r="AW29" s="325">
        <v>10000</v>
      </c>
      <c r="AX29" s="326" t="s">
        <v>84</v>
      </c>
      <c r="AY29" s="325"/>
      <c r="AZ29" s="326"/>
      <c r="BA29" s="325">
        <v>10000</v>
      </c>
      <c r="BB29" s="336" t="s">
        <v>84</v>
      </c>
      <c r="BC29" s="154"/>
      <c r="BD29" s="336"/>
      <c r="BE29" s="154"/>
      <c r="BF29" s="336"/>
      <c r="BG29" s="154"/>
      <c r="BH29" s="336"/>
      <c r="BI29" s="154"/>
      <c r="BJ29" s="336"/>
      <c r="BK29" s="154"/>
      <c r="BL29" s="336"/>
      <c r="BM29" s="154"/>
      <c r="BN29" s="336"/>
      <c r="BO29" s="154"/>
      <c r="BP29" s="336"/>
      <c r="BQ29" s="154"/>
      <c r="BR29" s="336"/>
      <c r="BS29" s="154"/>
      <c r="BT29" s="336"/>
      <c r="BU29" s="154"/>
      <c r="BV29" s="336"/>
      <c r="BW29" s="154"/>
      <c r="BX29" s="336"/>
      <c r="BY29" s="154"/>
      <c r="BZ29" s="336"/>
      <c r="CA29" s="154"/>
      <c r="CB29" s="336"/>
      <c r="CC29" s="154">
        <f t="shared" si="1"/>
        <v>40000</v>
      </c>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row>
    <row r="30" spans="1:124" ht="409.5" customHeight="1">
      <c r="A30" s="58"/>
      <c r="B30" s="365"/>
      <c r="C30" s="368"/>
      <c r="D30" s="60" t="s">
        <v>169</v>
      </c>
      <c r="E30" s="286">
        <v>2.86E-2</v>
      </c>
      <c r="F30" s="139" t="s">
        <v>78</v>
      </c>
      <c r="G30" s="60" t="s">
        <v>170</v>
      </c>
      <c r="H30" s="139" t="s">
        <v>171</v>
      </c>
      <c r="I30" s="139" t="s">
        <v>172</v>
      </c>
      <c r="J30" s="167" t="s">
        <v>173</v>
      </c>
      <c r="K30" s="65">
        <v>44927</v>
      </c>
      <c r="L30" s="65">
        <v>48213</v>
      </c>
      <c r="M30" s="139" t="s">
        <v>89</v>
      </c>
      <c r="N30" s="158" t="s">
        <v>174</v>
      </c>
      <c r="O30" s="158" t="s">
        <v>753</v>
      </c>
      <c r="P30" s="139" t="s">
        <v>83</v>
      </c>
      <c r="Q30" s="61">
        <v>0</v>
      </c>
      <c r="R30" s="139">
        <v>2021</v>
      </c>
      <c r="S30" s="329"/>
      <c r="T30" s="331">
        <v>0.35</v>
      </c>
      <c r="U30" s="331">
        <v>0.75</v>
      </c>
      <c r="V30" s="331">
        <v>0.79</v>
      </c>
      <c r="W30" s="331">
        <v>0.83</v>
      </c>
      <c r="X30" s="331">
        <v>0.87</v>
      </c>
      <c r="Y30" s="331">
        <v>0.91</v>
      </c>
      <c r="Z30" s="331">
        <v>0.95</v>
      </c>
      <c r="AA30" s="331">
        <v>0.99</v>
      </c>
      <c r="AB30" s="61">
        <v>1</v>
      </c>
      <c r="AC30" s="61">
        <v>1</v>
      </c>
      <c r="AD30" s="330"/>
      <c r="AE30" s="154">
        <v>1500</v>
      </c>
      <c r="AF30" s="154">
        <v>1500</v>
      </c>
      <c r="AG30" s="154">
        <v>1500</v>
      </c>
      <c r="AH30" s="154">
        <v>1500</v>
      </c>
      <c r="AI30" s="154">
        <v>1500</v>
      </c>
      <c r="AJ30" s="154">
        <v>1500</v>
      </c>
      <c r="AK30" s="154">
        <v>1500</v>
      </c>
      <c r="AL30" s="154">
        <v>1500</v>
      </c>
      <c r="AM30" s="154">
        <v>1500</v>
      </c>
      <c r="AN30" s="154">
        <f t="shared" si="0"/>
        <v>13500</v>
      </c>
      <c r="AO30" s="339"/>
      <c r="AP30" s="340"/>
      <c r="AQ30" s="154"/>
      <c r="AR30" s="336"/>
      <c r="AS30" s="154">
        <v>1500</v>
      </c>
      <c r="AT30" s="336" t="s">
        <v>84</v>
      </c>
      <c r="AU30" s="154"/>
      <c r="AV30" s="336"/>
      <c r="AW30" s="154">
        <v>1500</v>
      </c>
      <c r="AX30" s="336" t="s">
        <v>84</v>
      </c>
      <c r="AY30" s="154"/>
      <c r="AZ30" s="336"/>
      <c r="BA30" s="154">
        <v>1500</v>
      </c>
      <c r="BB30" s="336" t="s">
        <v>84</v>
      </c>
      <c r="BC30" s="154"/>
      <c r="BD30" s="336"/>
      <c r="BE30" s="154">
        <v>1500</v>
      </c>
      <c r="BF30" s="336" t="s">
        <v>84</v>
      </c>
      <c r="BG30" s="154"/>
      <c r="BH30" s="336"/>
      <c r="BI30" s="154">
        <v>1500</v>
      </c>
      <c r="BJ30" s="336" t="s">
        <v>84</v>
      </c>
      <c r="BK30" s="154"/>
      <c r="BL30" s="336"/>
      <c r="BM30" s="154">
        <v>1500</v>
      </c>
      <c r="BN30" s="336" t="s">
        <v>84</v>
      </c>
      <c r="BO30" s="154"/>
      <c r="BP30" s="336"/>
      <c r="BQ30" s="154">
        <v>1500</v>
      </c>
      <c r="BR30" s="336" t="s">
        <v>84</v>
      </c>
      <c r="BS30" s="154"/>
      <c r="BT30" s="336"/>
      <c r="BU30" s="154">
        <v>1500</v>
      </c>
      <c r="BV30" s="336" t="s">
        <v>84</v>
      </c>
      <c r="BW30" s="154"/>
      <c r="BX30" s="336"/>
      <c r="BY30" s="154">
        <v>1500</v>
      </c>
      <c r="BZ30" s="336" t="s">
        <v>84</v>
      </c>
      <c r="CA30" s="154"/>
      <c r="CB30" s="336"/>
      <c r="CC30" s="154">
        <f t="shared" si="1"/>
        <v>13500</v>
      </c>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row>
    <row r="31" spans="1:124" ht="409.5" customHeight="1">
      <c r="A31" s="58"/>
      <c r="B31" s="365"/>
      <c r="C31" s="368"/>
      <c r="D31" s="131" t="s">
        <v>754</v>
      </c>
      <c r="E31" s="286">
        <v>2.86E-2</v>
      </c>
      <c r="F31" s="139" t="s">
        <v>78</v>
      </c>
      <c r="G31" s="166" t="s">
        <v>175</v>
      </c>
      <c r="H31" s="170" t="s">
        <v>801</v>
      </c>
      <c r="I31" s="170" t="s">
        <v>800</v>
      </c>
      <c r="J31" s="167" t="s">
        <v>799</v>
      </c>
      <c r="K31" s="65">
        <v>44562</v>
      </c>
      <c r="L31" s="65">
        <v>45291</v>
      </c>
      <c r="M31" s="139" t="s">
        <v>89</v>
      </c>
      <c r="N31" s="166" t="s">
        <v>176</v>
      </c>
      <c r="O31" s="173" t="s">
        <v>177</v>
      </c>
      <c r="P31" s="139" t="s">
        <v>83</v>
      </c>
      <c r="Q31" s="61">
        <v>0</v>
      </c>
      <c r="R31" s="139">
        <v>2021</v>
      </c>
      <c r="S31" s="168">
        <v>0.5</v>
      </c>
      <c r="T31" s="168">
        <v>1</v>
      </c>
      <c r="U31" s="164"/>
      <c r="V31" s="164"/>
      <c r="W31" s="164"/>
      <c r="X31" s="164"/>
      <c r="Y31" s="164"/>
      <c r="Z31" s="164"/>
      <c r="AA31" s="164"/>
      <c r="AB31" s="61"/>
      <c r="AC31" s="61">
        <v>1</v>
      </c>
      <c r="AD31" s="154">
        <v>100</v>
      </c>
      <c r="AE31" s="154">
        <v>100</v>
      </c>
      <c r="AF31" s="171"/>
      <c r="AG31" s="171"/>
      <c r="AH31" s="171"/>
      <c r="AI31" s="171"/>
      <c r="AJ31" s="171"/>
      <c r="AK31" s="171"/>
      <c r="AL31" s="171"/>
      <c r="AM31" s="154"/>
      <c r="AN31" s="154">
        <f t="shared" si="0"/>
        <v>200</v>
      </c>
      <c r="AO31" s="154">
        <v>100</v>
      </c>
      <c r="AP31" s="336" t="s">
        <v>84</v>
      </c>
      <c r="AQ31" s="154"/>
      <c r="AR31" s="336"/>
      <c r="AS31" s="154">
        <v>100</v>
      </c>
      <c r="AT31" s="336" t="s">
        <v>84</v>
      </c>
      <c r="AU31" s="154"/>
      <c r="AV31" s="336"/>
      <c r="AW31" s="154"/>
      <c r="AX31" s="341"/>
      <c r="AY31" s="154"/>
      <c r="AZ31" s="336"/>
      <c r="BA31" s="342"/>
      <c r="BB31" s="341"/>
      <c r="BC31" s="154"/>
      <c r="BD31" s="336"/>
      <c r="BE31" s="342"/>
      <c r="BF31" s="341"/>
      <c r="BG31" s="154"/>
      <c r="BH31" s="336"/>
      <c r="BI31" s="342"/>
      <c r="BJ31" s="342"/>
      <c r="BK31" s="336"/>
      <c r="BL31" s="336"/>
      <c r="BM31" s="342"/>
      <c r="BN31" s="342"/>
      <c r="BO31" s="154"/>
      <c r="BP31" s="336"/>
      <c r="BQ31" s="342"/>
      <c r="BR31" s="342"/>
      <c r="BS31" s="154"/>
      <c r="BT31" s="336"/>
      <c r="BU31" s="342"/>
      <c r="BV31" s="342"/>
      <c r="BW31" s="154"/>
      <c r="BX31" s="336"/>
      <c r="BY31" s="154"/>
      <c r="BZ31" s="336"/>
      <c r="CA31" s="154"/>
      <c r="CB31" s="336"/>
      <c r="CC31" s="154">
        <f t="shared" si="1"/>
        <v>200</v>
      </c>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row>
    <row r="32" spans="1:124" ht="283.5" customHeight="1">
      <c r="A32" s="58"/>
      <c r="B32" s="366"/>
      <c r="C32" s="369"/>
      <c r="D32" s="166" t="s">
        <v>178</v>
      </c>
      <c r="E32" s="286">
        <v>2.86E-2</v>
      </c>
      <c r="F32" s="139" t="s">
        <v>78</v>
      </c>
      <c r="G32" s="60" t="s">
        <v>179</v>
      </c>
      <c r="H32" s="139" t="s">
        <v>180</v>
      </c>
      <c r="I32" s="139" t="s">
        <v>181</v>
      </c>
      <c r="J32" s="167" t="s">
        <v>182</v>
      </c>
      <c r="K32" s="65">
        <v>44562</v>
      </c>
      <c r="L32" s="65">
        <v>46022</v>
      </c>
      <c r="M32" s="139" t="s">
        <v>89</v>
      </c>
      <c r="N32" s="60" t="s">
        <v>183</v>
      </c>
      <c r="O32" s="158" t="s">
        <v>184</v>
      </c>
      <c r="P32" s="139" t="s">
        <v>83</v>
      </c>
      <c r="Q32" s="61">
        <v>0</v>
      </c>
      <c r="R32" s="139">
        <v>2021</v>
      </c>
      <c r="S32" s="61">
        <v>0.3</v>
      </c>
      <c r="T32" s="61">
        <v>0.6</v>
      </c>
      <c r="U32" s="61">
        <v>0.7</v>
      </c>
      <c r="V32" s="61">
        <v>1</v>
      </c>
      <c r="W32" s="336"/>
      <c r="X32" s="336"/>
      <c r="Y32" s="336"/>
      <c r="Z32" s="336"/>
      <c r="AA32" s="336"/>
      <c r="AB32" s="61"/>
      <c r="AC32" s="61">
        <v>1</v>
      </c>
      <c r="AD32" s="154">
        <v>400</v>
      </c>
      <c r="AE32" s="154">
        <v>400</v>
      </c>
      <c r="AF32" s="154">
        <v>400</v>
      </c>
      <c r="AG32" s="154">
        <v>400</v>
      </c>
      <c r="AH32" s="154"/>
      <c r="AI32" s="154"/>
      <c r="AJ32" s="154"/>
      <c r="AK32" s="154"/>
      <c r="AL32" s="154"/>
      <c r="AM32" s="154"/>
      <c r="AN32" s="154">
        <f t="shared" si="0"/>
        <v>1600</v>
      </c>
      <c r="AO32" s="154">
        <v>400</v>
      </c>
      <c r="AP32" s="336" t="s">
        <v>84</v>
      </c>
      <c r="AQ32" s="154"/>
      <c r="AR32" s="336"/>
      <c r="AS32" s="154">
        <v>400</v>
      </c>
      <c r="AT32" s="336" t="s">
        <v>84</v>
      </c>
      <c r="AU32" s="154"/>
      <c r="AV32" s="336"/>
      <c r="AW32" s="154">
        <v>400</v>
      </c>
      <c r="AX32" s="336" t="s">
        <v>84</v>
      </c>
      <c r="AY32" s="154"/>
      <c r="AZ32" s="336"/>
      <c r="BA32" s="154">
        <v>400</v>
      </c>
      <c r="BB32" s="336" t="s">
        <v>84</v>
      </c>
      <c r="BC32" s="154"/>
      <c r="BD32" s="336"/>
      <c r="BE32" s="154"/>
      <c r="BF32" s="336"/>
      <c r="BG32" s="154"/>
      <c r="BH32" s="336"/>
      <c r="BI32" s="154"/>
      <c r="BJ32" s="336"/>
      <c r="BK32" s="154"/>
      <c r="BL32" s="336"/>
      <c r="BM32" s="154"/>
      <c r="BN32" s="336"/>
      <c r="BO32" s="154"/>
      <c r="BP32" s="336"/>
      <c r="BQ32" s="154"/>
      <c r="BR32" s="336"/>
      <c r="BS32" s="154"/>
      <c r="BT32" s="336"/>
      <c r="BU32" s="154"/>
      <c r="BV32" s="336"/>
      <c r="BW32" s="154"/>
      <c r="BX32" s="336"/>
      <c r="BY32" s="154"/>
      <c r="BZ32" s="336"/>
      <c r="CA32" s="154"/>
      <c r="CB32" s="336"/>
      <c r="CC32" s="154">
        <f t="shared" si="1"/>
        <v>1600</v>
      </c>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row>
    <row r="33" spans="1:124" ht="409.5" customHeight="1">
      <c r="A33" s="58"/>
      <c r="B33" s="370" t="s">
        <v>185</v>
      </c>
      <c r="C33" s="367">
        <v>0.14299999999999999</v>
      </c>
      <c r="D33" s="166" t="s">
        <v>186</v>
      </c>
      <c r="E33" s="286">
        <v>2.0400000000000001E-2</v>
      </c>
      <c r="F33" s="139" t="s">
        <v>78</v>
      </c>
      <c r="G33" s="166" t="s">
        <v>187</v>
      </c>
      <c r="H33" s="328" t="s">
        <v>755</v>
      </c>
      <c r="I33" s="326" t="s">
        <v>756</v>
      </c>
      <c r="J33" s="167" t="s">
        <v>757</v>
      </c>
      <c r="K33" s="65">
        <v>44562</v>
      </c>
      <c r="L33" s="65">
        <v>48213</v>
      </c>
      <c r="M33" s="139" t="s">
        <v>89</v>
      </c>
      <c r="N33" s="166" t="s">
        <v>188</v>
      </c>
      <c r="O33" s="173" t="s">
        <v>189</v>
      </c>
      <c r="P33" s="139" t="s">
        <v>83</v>
      </c>
      <c r="Q33" s="61">
        <v>0</v>
      </c>
      <c r="R33" s="139">
        <v>2021</v>
      </c>
      <c r="S33" s="61">
        <v>0.1</v>
      </c>
      <c r="T33" s="61">
        <v>0.2</v>
      </c>
      <c r="U33" s="61">
        <v>0.3</v>
      </c>
      <c r="V33" s="61">
        <v>0.4</v>
      </c>
      <c r="W33" s="61">
        <v>0.5</v>
      </c>
      <c r="X33" s="61">
        <v>0.6</v>
      </c>
      <c r="Y33" s="61">
        <v>0.7</v>
      </c>
      <c r="Z33" s="61">
        <v>0.8</v>
      </c>
      <c r="AA33" s="61">
        <v>0.9</v>
      </c>
      <c r="AB33" s="61">
        <v>1</v>
      </c>
      <c r="AC33" s="61">
        <v>1</v>
      </c>
      <c r="AD33" s="325">
        <v>3000</v>
      </c>
      <c r="AE33" s="154">
        <v>6000</v>
      </c>
      <c r="AF33" s="154">
        <v>6000</v>
      </c>
      <c r="AG33" s="154">
        <v>6000</v>
      </c>
      <c r="AH33" s="154">
        <v>6000</v>
      </c>
      <c r="AI33" s="154">
        <v>6000</v>
      </c>
      <c r="AJ33" s="154">
        <v>6000</v>
      </c>
      <c r="AK33" s="154">
        <v>6000</v>
      </c>
      <c r="AL33" s="154">
        <v>6000</v>
      </c>
      <c r="AM33" s="154">
        <v>6000</v>
      </c>
      <c r="AN33" s="154">
        <f t="shared" si="0"/>
        <v>57000</v>
      </c>
      <c r="AO33" s="325">
        <v>3000</v>
      </c>
      <c r="AP33" s="336" t="s">
        <v>84</v>
      </c>
      <c r="AQ33" s="154"/>
      <c r="AR33" s="336"/>
      <c r="AS33" s="154">
        <v>6000</v>
      </c>
      <c r="AT33" s="336" t="s">
        <v>84</v>
      </c>
      <c r="AU33" s="154"/>
      <c r="AV33" s="336"/>
      <c r="AW33" s="154">
        <v>6000</v>
      </c>
      <c r="AX33" s="336" t="s">
        <v>84</v>
      </c>
      <c r="AY33" s="154"/>
      <c r="AZ33" s="336"/>
      <c r="BA33" s="154">
        <v>6000</v>
      </c>
      <c r="BB33" s="336" t="s">
        <v>84</v>
      </c>
      <c r="BC33" s="154"/>
      <c r="BD33" s="336"/>
      <c r="BE33" s="154">
        <v>6000</v>
      </c>
      <c r="BF33" s="336" t="s">
        <v>84</v>
      </c>
      <c r="BG33" s="154"/>
      <c r="BH33" s="336"/>
      <c r="BI33" s="154">
        <v>6000</v>
      </c>
      <c r="BJ33" s="336" t="s">
        <v>84</v>
      </c>
      <c r="BK33" s="154"/>
      <c r="BL33" s="336"/>
      <c r="BM33" s="154">
        <v>6000</v>
      </c>
      <c r="BN33" s="336" t="s">
        <v>84</v>
      </c>
      <c r="BO33" s="154"/>
      <c r="BP33" s="336"/>
      <c r="BQ33" s="154">
        <v>6000</v>
      </c>
      <c r="BR33" s="336" t="s">
        <v>84</v>
      </c>
      <c r="BS33" s="154"/>
      <c r="BT33" s="336"/>
      <c r="BU33" s="154">
        <v>6000</v>
      </c>
      <c r="BV33" s="336" t="s">
        <v>84</v>
      </c>
      <c r="BW33" s="154"/>
      <c r="BX33" s="336"/>
      <c r="BY33" s="154">
        <v>6000</v>
      </c>
      <c r="BZ33" s="336" t="s">
        <v>84</v>
      </c>
      <c r="CA33" s="154"/>
      <c r="CB33" s="336"/>
      <c r="CC33" s="154">
        <f t="shared" si="1"/>
        <v>57000</v>
      </c>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row>
    <row r="34" spans="1:124" ht="288.75" customHeight="1">
      <c r="A34" s="58"/>
      <c r="B34" s="371"/>
      <c r="C34" s="368"/>
      <c r="D34" s="166" t="s">
        <v>190</v>
      </c>
      <c r="E34" s="286">
        <v>2.0400000000000001E-2</v>
      </c>
      <c r="F34" s="139" t="s">
        <v>78</v>
      </c>
      <c r="G34" s="60" t="s">
        <v>79</v>
      </c>
      <c r="H34" s="139" t="s">
        <v>191</v>
      </c>
      <c r="I34" s="139" t="s">
        <v>192</v>
      </c>
      <c r="J34" s="167" t="s">
        <v>193</v>
      </c>
      <c r="K34" s="65">
        <v>44562</v>
      </c>
      <c r="L34" s="65">
        <v>47848</v>
      </c>
      <c r="M34" s="139" t="s">
        <v>80</v>
      </c>
      <c r="N34" s="166" t="s">
        <v>194</v>
      </c>
      <c r="O34" s="173" t="s">
        <v>195</v>
      </c>
      <c r="P34" s="170" t="s">
        <v>83</v>
      </c>
      <c r="Q34" s="168">
        <v>0</v>
      </c>
      <c r="R34" s="170">
        <v>2021</v>
      </c>
      <c r="S34" s="168">
        <v>0.1</v>
      </c>
      <c r="T34" s="168">
        <v>0.3</v>
      </c>
      <c r="U34" s="168">
        <v>0.4</v>
      </c>
      <c r="V34" s="168">
        <v>0.5</v>
      </c>
      <c r="W34" s="168">
        <v>0.6</v>
      </c>
      <c r="X34" s="168">
        <v>0.7</v>
      </c>
      <c r="Y34" s="168">
        <v>0.8</v>
      </c>
      <c r="Z34" s="168">
        <v>0.9</v>
      </c>
      <c r="AA34" s="168">
        <v>1</v>
      </c>
      <c r="AB34" s="336"/>
      <c r="AC34" s="61">
        <v>1</v>
      </c>
      <c r="AD34" s="330"/>
      <c r="AE34" s="154">
        <v>2444</v>
      </c>
      <c r="AF34" s="154">
        <v>2468</v>
      </c>
      <c r="AG34" s="154">
        <v>2715</v>
      </c>
      <c r="AH34" s="154">
        <v>2986</v>
      </c>
      <c r="AI34" s="154">
        <v>3285</v>
      </c>
      <c r="AJ34" s="154">
        <v>3641</v>
      </c>
      <c r="AK34" s="154">
        <v>3975</v>
      </c>
      <c r="AL34" s="325">
        <v>4373</v>
      </c>
      <c r="AM34" s="154"/>
      <c r="AN34" s="154">
        <f t="shared" si="0"/>
        <v>25887</v>
      </c>
      <c r="AO34" s="339"/>
      <c r="AP34" s="336" t="s">
        <v>125</v>
      </c>
      <c r="AQ34" s="154"/>
      <c r="AR34" s="336"/>
      <c r="AS34" s="154">
        <v>2444</v>
      </c>
      <c r="AT34" s="336" t="s">
        <v>84</v>
      </c>
      <c r="AU34" s="154"/>
      <c r="AV34" s="336"/>
      <c r="AW34" s="154">
        <v>2468</v>
      </c>
      <c r="AX34" s="336" t="s">
        <v>84</v>
      </c>
      <c r="AY34" s="154"/>
      <c r="AZ34" s="336"/>
      <c r="BA34" s="154">
        <v>2715</v>
      </c>
      <c r="BB34" s="336" t="s">
        <v>84</v>
      </c>
      <c r="BC34" s="154"/>
      <c r="BD34" s="336"/>
      <c r="BE34" s="154">
        <v>2986</v>
      </c>
      <c r="BF34" s="336" t="s">
        <v>84</v>
      </c>
      <c r="BG34" s="154"/>
      <c r="BH34" s="336"/>
      <c r="BI34" s="154">
        <v>3285</v>
      </c>
      <c r="BJ34" s="336" t="s">
        <v>84</v>
      </c>
      <c r="BK34" s="154"/>
      <c r="BL34" s="336"/>
      <c r="BM34" s="154">
        <v>3641</v>
      </c>
      <c r="BN34" s="336" t="s">
        <v>84</v>
      </c>
      <c r="BO34" s="154"/>
      <c r="BP34" s="336"/>
      <c r="BQ34" s="154">
        <v>3975</v>
      </c>
      <c r="BR34" s="336" t="s">
        <v>84</v>
      </c>
      <c r="BS34" s="154"/>
      <c r="BT34" s="336"/>
      <c r="BU34" s="325">
        <v>4373</v>
      </c>
      <c r="BV34" s="336" t="s">
        <v>84</v>
      </c>
      <c r="BW34" s="154"/>
      <c r="BX34" s="336"/>
      <c r="BY34" s="154"/>
      <c r="BZ34" s="336"/>
      <c r="CA34" s="154"/>
      <c r="CB34" s="336"/>
      <c r="CC34" s="154">
        <f t="shared" si="1"/>
        <v>25887</v>
      </c>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row>
    <row r="35" spans="1:124" ht="288.75" customHeight="1">
      <c r="A35" s="58"/>
      <c r="B35" s="371"/>
      <c r="C35" s="368"/>
      <c r="D35" s="166" t="s">
        <v>196</v>
      </c>
      <c r="E35" s="286">
        <v>2.0400000000000001E-2</v>
      </c>
      <c r="F35" s="139" t="s">
        <v>78</v>
      </c>
      <c r="G35" s="60" t="s">
        <v>197</v>
      </c>
      <c r="H35" s="326" t="s">
        <v>758</v>
      </c>
      <c r="I35" s="326" t="s">
        <v>759</v>
      </c>
      <c r="J35" s="167" t="s">
        <v>760</v>
      </c>
      <c r="K35" s="65">
        <v>44562</v>
      </c>
      <c r="L35" s="65">
        <v>47848</v>
      </c>
      <c r="M35" s="139" t="s">
        <v>89</v>
      </c>
      <c r="N35" s="174" t="s">
        <v>198</v>
      </c>
      <c r="O35" s="294" t="s">
        <v>199</v>
      </c>
      <c r="P35" s="60" t="s">
        <v>83</v>
      </c>
      <c r="Q35" s="61">
        <v>0</v>
      </c>
      <c r="R35" s="139">
        <v>2021</v>
      </c>
      <c r="S35" s="61">
        <v>0.1</v>
      </c>
      <c r="T35" s="61">
        <v>0.2</v>
      </c>
      <c r="U35" s="61">
        <v>0.3</v>
      </c>
      <c r="V35" s="61">
        <v>0.4</v>
      </c>
      <c r="W35" s="61">
        <v>0.52</v>
      </c>
      <c r="X35" s="61">
        <v>0.64</v>
      </c>
      <c r="Y35" s="61">
        <v>0.76</v>
      </c>
      <c r="Z35" s="61">
        <v>0.88</v>
      </c>
      <c r="AA35" s="61">
        <v>1</v>
      </c>
      <c r="AB35" s="61"/>
      <c r="AC35" s="61">
        <v>1</v>
      </c>
      <c r="AD35" s="325">
        <v>30000</v>
      </c>
      <c r="AE35" s="154">
        <v>3005</v>
      </c>
      <c r="AF35" s="154">
        <v>3365</v>
      </c>
      <c r="AG35" s="154">
        <v>3708</v>
      </c>
      <c r="AH35" s="154">
        <v>4096</v>
      </c>
      <c r="AI35" s="154">
        <v>4482</v>
      </c>
      <c r="AJ35" s="154">
        <v>5000</v>
      </c>
      <c r="AK35" s="154">
        <v>5424</v>
      </c>
      <c r="AL35" s="154">
        <v>6000</v>
      </c>
      <c r="AM35" s="154"/>
      <c r="AN35" s="154">
        <f>IF(SUM(AD35:AM35)=0,"",SUM(AD35:AM35))</f>
        <v>65080</v>
      </c>
      <c r="AO35" s="325">
        <v>30000</v>
      </c>
      <c r="AP35" s="326" t="s">
        <v>695</v>
      </c>
      <c r="AQ35" s="154"/>
      <c r="AR35" s="336"/>
      <c r="AS35" s="154">
        <v>3005</v>
      </c>
      <c r="AT35" s="336" t="s">
        <v>84</v>
      </c>
      <c r="AU35" s="154"/>
      <c r="AV35" s="336"/>
      <c r="AW35" s="154">
        <v>3365</v>
      </c>
      <c r="AX35" s="336" t="s">
        <v>84</v>
      </c>
      <c r="AY35" s="154"/>
      <c r="AZ35" s="336"/>
      <c r="BA35" s="154">
        <v>3708</v>
      </c>
      <c r="BB35" s="336" t="s">
        <v>84</v>
      </c>
      <c r="BC35" s="154"/>
      <c r="BD35" s="336"/>
      <c r="BE35" s="154">
        <v>4096</v>
      </c>
      <c r="BF35" s="336" t="s">
        <v>84</v>
      </c>
      <c r="BG35" s="154"/>
      <c r="BH35" s="336"/>
      <c r="BI35" s="154">
        <v>4482</v>
      </c>
      <c r="BJ35" s="336" t="s">
        <v>84</v>
      </c>
      <c r="BK35" s="154"/>
      <c r="BL35" s="336"/>
      <c r="BM35" s="154">
        <v>5000</v>
      </c>
      <c r="BN35" s="336" t="s">
        <v>84</v>
      </c>
      <c r="BO35" s="154"/>
      <c r="BP35" s="336"/>
      <c r="BQ35" s="154">
        <v>5424</v>
      </c>
      <c r="BR35" s="336" t="s">
        <v>84</v>
      </c>
      <c r="BS35" s="154"/>
      <c r="BT35" s="336"/>
      <c r="BU35" s="154">
        <v>6000</v>
      </c>
      <c r="BV35" s="336" t="s">
        <v>84</v>
      </c>
      <c r="BW35" s="154"/>
      <c r="BX35" s="336"/>
      <c r="BY35" s="154"/>
      <c r="BZ35" s="336"/>
      <c r="CA35" s="154"/>
      <c r="CB35" s="336"/>
      <c r="CC35" s="154">
        <f>IF(SUM(AO35,AQ35,AS35,AU35,AW35,AY35,BA35,BC35,BE35,BG35,BI35,BK35,BM35,BO35,BQ35,BS35,BU35,BW35,BY35,CA35)=0,"",SUM(AO35,AQ35,AS35,AU35,AW35,AY35,BA35,BC35,BE35,BG35,BI35,BK35,BM35,BO35,BQ35,BS35,BU35,BW35,BY35,CA35))</f>
        <v>65080</v>
      </c>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row>
    <row r="36" spans="1:124" ht="271.5" customHeight="1">
      <c r="A36" s="58"/>
      <c r="B36" s="371"/>
      <c r="C36" s="368"/>
      <c r="D36" s="60" t="s">
        <v>200</v>
      </c>
      <c r="E36" s="286">
        <v>2.0400000000000001E-2</v>
      </c>
      <c r="F36" s="139" t="s">
        <v>78</v>
      </c>
      <c r="G36" s="60" t="s">
        <v>201</v>
      </c>
      <c r="H36" s="139" t="s">
        <v>202</v>
      </c>
      <c r="I36" s="139" t="s">
        <v>203</v>
      </c>
      <c r="J36" s="167" t="s">
        <v>204</v>
      </c>
      <c r="K36" s="65">
        <v>44562</v>
      </c>
      <c r="L36" s="65">
        <v>46022</v>
      </c>
      <c r="M36" s="139" t="s">
        <v>89</v>
      </c>
      <c r="N36" s="60" t="s">
        <v>205</v>
      </c>
      <c r="O36" s="158" t="s">
        <v>206</v>
      </c>
      <c r="P36" s="139" t="s">
        <v>83</v>
      </c>
      <c r="Q36" s="61">
        <v>0</v>
      </c>
      <c r="R36" s="139">
        <v>2021</v>
      </c>
      <c r="S36" s="61">
        <v>0.25</v>
      </c>
      <c r="T36" s="61">
        <v>0.5</v>
      </c>
      <c r="U36" s="61">
        <v>0.75</v>
      </c>
      <c r="V36" s="61">
        <v>1</v>
      </c>
      <c r="W36" s="336"/>
      <c r="X36" s="336"/>
      <c r="Y36" s="336"/>
      <c r="Z36" s="336"/>
      <c r="AA36" s="336"/>
      <c r="AB36" s="336"/>
      <c r="AC36" s="61">
        <v>1</v>
      </c>
      <c r="AD36" s="154">
        <v>60</v>
      </c>
      <c r="AE36" s="154">
        <v>60</v>
      </c>
      <c r="AF36" s="154">
        <v>77</v>
      </c>
      <c r="AG36" s="154">
        <v>77</v>
      </c>
      <c r="AH36" s="154"/>
      <c r="AI36" s="154"/>
      <c r="AJ36" s="154"/>
      <c r="AK36" s="154"/>
      <c r="AL36" s="154"/>
      <c r="AM36" s="154"/>
      <c r="AN36" s="154">
        <f t="shared" si="0"/>
        <v>274</v>
      </c>
      <c r="AO36" s="154">
        <v>60</v>
      </c>
      <c r="AP36" s="336" t="s">
        <v>84</v>
      </c>
      <c r="AQ36" s="154"/>
      <c r="AR36" s="336"/>
      <c r="AS36" s="154">
        <v>60</v>
      </c>
      <c r="AT36" s="336" t="s">
        <v>84</v>
      </c>
      <c r="AU36" s="154"/>
      <c r="AV36" s="336"/>
      <c r="AW36" s="154">
        <v>77</v>
      </c>
      <c r="AX36" s="336" t="s">
        <v>84</v>
      </c>
      <c r="AY36" s="154"/>
      <c r="AZ36" s="336"/>
      <c r="BA36" s="154">
        <v>77</v>
      </c>
      <c r="BB36" s="336" t="s">
        <v>84</v>
      </c>
      <c r="BC36" s="154"/>
      <c r="BD36" s="336"/>
      <c r="BE36" s="154"/>
      <c r="BF36" s="336"/>
      <c r="BG36" s="154"/>
      <c r="BH36" s="336"/>
      <c r="BI36" s="154"/>
      <c r="BJ36" s="336"/>
      <c r="BK36" s="154"/>
      <c r="BL36" s="336"/>
      <c r="BM36" s="154"/>
      <c r="BN36" s="336"/>
      <c r="BO36" s="154"/>
      <c r="BP36" s="336"/>
      <c r="BQ36" s="154"/>
      <c r="BR36" s="336"/>
      <c r="BS36" s="154"/>
      <c r="BT36" s="336"/>
      <c r="BU36" s="154"/>
      <c r="BV36" s="336"/>
      <c r="BW36" s="154"/>
      <c r="BX36" s="336"/>
      <c r="BY36" s="154"/>
      <c r="BZ36" s="336"/>
      <c r="CA36" s="154"/>
      <c r="CB36" s="336"/>
      <c r="CC36" s="154">
        <f t="shared" si="1"/>
        <v>274</v>
      </c>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row>
    <row r="37" spans="1:124" ht="317.25" customHeight="1">
      <c r="A37" s="58"/>
      <c r="B37" s="371"/>
      <c r="C37" s="368"/>
      <c r="D37" s="131" t="s">
        <v>207</v>
      </c>
      <c r="E37" s="286">
        <v>2.0400000000000001E-2</v>
      </c>
      <c r="F37" s="139" t="s">
        <v>78</v>
      </c>
      <c r="G37" s="60" t="s">
        <v>208</v>
      </c>
      <c r="H37" s="139" t="s">
        <v>209</v>
      </c>
      <c r="I37" s="139" t="s">
        <v>210</v>
      </c>
      <c r="J37" s="167" t="s">
        <v>211</v>
      </c>
      <c r="K37" s="65">
        <v>44562</v>
      </c>
      <c r="L37" s="65">
        <v>46022</v>
      </c>
      <c r="M37" s="139" t="s">
        <v>80</v>
      </c>
      <c r="N37" s="60" t="s">
        <v>212</v>
      </c>
      <c r="O37" s="158" t="s">
        <v>213</v>
      </c>
      <c r="P37" s="139" t="s">
        <v>83</v>
      </c>
      <c r="Q37" s="61">
        <v>0</v>
      </c>
      <c r="R37" s="139">
        <v>2021</v>
      </c>
      <c r="S37" s="61">
        <v>0.1</v>
      </c>
      <c r="T37" s="61">
        <v>0.3</v>
      </c>
      <c r="U37" s="61">
        <v>0.5</v>
      </c>
      <c r="V37" s="61">
        <v>1</v>
      </c>
      <c r="W37" s="336"/>
      <c r="X37" s="336"/>
      <c r="Y37" s="336"/>
      <c r="Z37" s="336"/>
      <c r="AA37" s="336"/>
      <c r="AB37" s="336"/>
      <c r="AC37" s="61">
        <v>1</v>
      </c>
      <c r="AD37" s="325">
        <v>150</v>
      </c>
      <c r="AE37" s="154">
        <v>2043</v>
      </c>
      <c r="AF37" s="154">
        <v>2444</v>
      </c>
      <c r="AG37" s="154">
        <v>2927</v>
      </c>
      <c r="AH37" s="154"/>
      <c r="AI37" s="154"/>
      <c r="AJ37" s="154"/>
      <c r="AK37" s="154"/>
      <c r="AL37" s="154"/>
      <c r="AM37" s="154"/>
      <c r="AN37" s="154">
        <f t="shared" si="0"/>
        <v>7564</v>
      </c>
      <c r="AO37" s="325">
        <v>22</v>
      </c>
      <c r="AP37" s="336" t="s">
        <v>125</v>
      </c>
      <c r="AQ37" s="325">
        <v>127.5</v>
      </c>
      <c r="AR37" s="326" t="s">
        <v>84</v>
      </c>
      <c r="AS37" s="325">
        <v>306</v>
      </c>
      <c r="AT37" s="336" t="s">
        <v>125</v>
      </c>
      <c r="AU37" s="325">
        <v>1737</v>
      </c>
      <c r="AV37" s="326" t="s">
        <v>84</v>
      </c>
      <c r="AW37" s="325">
        <v>342</v>
      </c>
      <c r="AX37" s="326" t="s">
        <v>125</v>
      </c>
      <c r="AY37" s="325">
        <v>2102</v>
      </c>
      <c r="AZ37" s="326" t="s">
        <v>84</v>
      </c>
      <c r="BA37" s="325">
        <v>410</v>
      </c>
      <c r="BB37" s="326" t="s">
        <v>125</v>
      </c>
      <c r="BC37" s="325">
        <v>2517.2199999999998</v>
      </c>
      <c r="BD37" s="326" t="s">
        <v>84</v>
      </c>
      <c r="BE37" s="154"/>
      <c r="BF37" s="336"/>
      <c r="BG37" s="154"/>
      <c r="BH37" s="336"/>
      <c r="BI37" s="154"/>
      <c r="BJ37" s="336"/>
      <c r="BK37" s="154"/>
      <c r="BL37" s="336"/>
      <c r="BM37" s="154"/>
      <c r="BN37" s="336"/>
      <c r="BO37" s="154"/>
      <c r="BP37" s="336"/>
      <c r="BQ37" s="154"/>
      <c r="BR37" s="336"/>
      <c r="BS37" s="154"/>
      <c r="BT37" s="336"/>
      <c r="BU37" s="154"/>
      <c r="BV37" s="336"/>
      <c r="BW37" s="154"/>
      <c r="BX37" s="336"/>
      <c r="BY37" s="154"/>
      <c r="BZ37" s="336"/>
      <c r="CA37" s="154"/>
      <c r="CB37" s="336"/>
      <c r="CC37" s="154">
        <f t="shared" si="1"/>
        <v>7563.7199999999993</v>
      </c>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row>
    <row r="38" spans="1:124" ht="246.75" customHeight="1">
      <c r="A38" s="58"/>
      <c r="B38" s="371"/>
      <c r="C38" s="368"/>
      <c r="D38" s="60" t="s">
        <v>214</v>
      </c>
      <c r="E38" s="286">
        <v>2.0400000000000001E-2</v>
      </c>
      <c r="F38" s="139" t="s">
        <v>78</v>
      </c>
      <c r="G38" s="60" t="s">
        <v>134</v>
      </c>
      <c r="H38" s="139" t="s">
        <v>215</v>
      </c>
      <c r="I38" s="139" t="s">
        <v>216</v>
      </c>
      <c r="J38" s="167" t="s">
        <v>217</v>
      </c>
      <c r="K38" s="65">
        <v>44562</v>
      </c>
      <c r="L38" s="65">
        <v>48213</v>
      </c>
      <c r="M38" s="139" t="s">
        <v>89</v>
      </c>
      <c r="N38" s="60" t="s">
        <v>218</v>
      </c>
      <c r="O38" s="158" t="s">
        <v>761</v>
      </c>
      <c r="P38" s="139" t="s">
        <v>83</v>
      </c>
      <c r="Q38" s="139">
        <v>0</v>
      </c>
      <c r="R38" s="139">
        <v>2021</v>
      </c>
      <c r="S38" s="172">
        <v>0.1</v>
      </c>
      <c r="T38" s="172">
        <v>0.2</v>
      </c>
      <c r="U38" s="172">
        <v>0.3</v>
      </c>
      <c r="V38" s="172">
        <v>0.4</v>
      </c>
      <c r="W38" s="172">
        <v>0.5</v>
      </c>
      <c r="X38" s="172">
        <v>0.6</v>
      </c>
      <c r="Y38" s="172">
        <v>0.7</v>
      </c>
      <c r="Z38" s="172">
        <v>0.8</v>
      </c>
      <c r="AA38" s="172">
        <v>0.9</v>
      </c>
      <c r="AB38" s="172">
        <v>1</v>
      </c>
      <c r="AC38" s="172">
        <v>1</v>
      </c>
      <c r="AD38" s="154">
        <v>400</v>
      </c>
      <c r="AE38" s="154">
        <v>400</v>
      </c>
      <c r="AF38" s="154">
        <v>600</v>
      </c>
      <c r="AG38" s="154">
        <v>600</v>
      </c>
      <c r="AH38" s="154">
        <v>800</v>
      </c>
      <c r="AI38" s="154">
        <v>800</v>
      </c>
      <c r="AJ38" s="154">
        <v>1000</v>
      </c>
      <c r="AK38" s="154">
        <v>1000</v>
      </c>
      <c r="AL38" s="154">
        <v>1200</v>
      </c>
      <c r="AM38" s="154">
        <v>1200</v>
      </c>
      <c r="AN38" s="154">
        <f t="shared" si="0"/>
        <v>8000</v>
      </c>
      <c r="AO38" s="325">
        <v>60</v>
      </c>
      <c r="AP38" s="326" t="s">
        <v>125</v>
      </c>
      <c r="AQ38" s="325">
        <v>340</v>
      </c>
      <c r="AR38" s="326" t="s">
        <v>84</v>
      </c>
      <c r="AS38" s="325">
        <v>60</v>
      </c>
      <c r="AT38" s="326" t="s">
        <v>125</v>
      </c>
      <c r="AU38" s="325">
        <v>340</v>
      </c>
      <c r="AV38" s="326" t="s">
        <v>84</v>
      </c>
      <c r="AW38" s="325">
        <v>84</v>
      </c>
      <c r="AX38" s="326" t="s">
        <v>125</v>
      </c>
      <c r="AY38" s="325">
        <v>516</v>
      </c>
      <c r="AZ38" s="326" t="s">
        <v>84</v>
      </c>
      <c r="BA38" s="325">
        <v>84</v>
      </c>
      <c r="BB38" s="326" t="s">
        <v>125</v>
      </c>
      <c r="BC38" s="325">
        <v>516</v>
      </c>
      <c r="BD38" s="326" t="s">
        <v>84</v>
      </c>
      <c r="BE38" s="325">
        <v>96</v>
      </c>
      <c r="BF38" s="326" t="s">
        <v>125</v>
      </c>
      <c r="BG38" s="325">
        <v>704</v>
      </c>
      <c r="BH38" s="326" t="s">
        <v>84</v>
      </c>
      <c r="BI38" s="325">
        <v>96</v>
      </c>
      <c r="BJ38" s="326" t="s">
        <v>125</v>
      </c>
      <c r="BK38" s="325">
        <v>704</v>
      </c>
      <c r="BL38" s="326" t="s">
        <v>84</v>
      </c>
      <c r="BM38" s="325">
        <v>110</v>
      </c>
      <c r="BN38" s="326" t="s">
        <v>125</v>
      </c>
      <c r="BO38" s="325">
        <v>890</v>
      </c>
      <c r="BP38" s="326" t="s">
        <v>84</v>
      </c>
      <c r="BQ38" s="325">
        <v>100</v>
      </c>
      <c r="BR38" s="326" t="s">
        <v>125</v>
      </c>
      <c r="BS38" s="325">
        <v>900</v>
      </c>
      <c r="BT38" s="326" t="s">
        <v>84</v>
      </c>
      <c r="BU38" s="325">
        <v>120</v>
      </c>
      <c r="BV38" s="326" t="s">
        <v>125</v>
      </c>
      <c r="BW38" s="325">
        <v>1080</v>
      </c>
      <c r="BX38" s="326" t="s">
        <v>84</v>
      </c>
      <c r="BY38" s="325">
        <v>120</v>
      </c>
      <c r="BZ38" s="326" t="s">
        <v>125</v>
      </c>
      <c r="CA38" s="325">
        <v>1080</v>
      </c>
      <c r="CB38" s="326" t="s">
        <v>84</v>
      </c>
      <c r="CC38" s="154">
        <f t="shared" si="1"/>
        <v>8000</v>
      </c>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row>
    <row r="39" spans="1:124" ht="219" customHeight="1">
      <c r="A39" s="58"/>
      <c r="B39" s="372"/>
      <c r="C39" s="369"/>
      <c r="D39" s="60" t="s">
        <v>219</v>
      </c>
      <c r="E39" s="286">
        <v>2.06E-2</v>
      </c>
      <c r="F39" s="139" t="s">
        <v>78</v>
      </c>
      <c r="G39" s="60" t="s">
        <v>220</v>
      </c>
      <c r="H39" s="139" t="s">
        <v>221</v>
      </c>
      <c r="I39" s="139" t="s">
        <v>222</v>
      </c>
      <c r="J39" s="167" t="s">
        <v>223</v>
      </c>
      <c r="K39" s="65">
        <v>45658</v>
      </c>
      <c r="L39" s="65">
        <v>46387</v>
      </c>
      <c r="M39" s="139" t="s">
        <v>80</v>
      </c>
      <c r="N39" s="60" t="s">
        <v>224</v>
      </c>
      <c r="O39" s="158" t="s">
        <v>225</v>
      </c>
      <c r="P39" s="139" t="s">
        <v>83</v>
      </c>
      <c r="Q39" s="61">
        <v>0</v>
      </c>
      <c r="R39" s="139">
        <v>2021</v>
      </c>
      <c r="S39" s="61"/>
      <c r="T39" s="61"/>
      <c r="U39" s="61"/>
      <c r="V39" s="61">
        <v>0.4</v>
      </c>
      <c r="W39" s="61">
        <v>1</v>
      </c>
      <c r="X39" s="61"/>
      <c r="Y39" s="61"/>
      <c r="Z39" s="61"/>
      <c r="AA39" s="61"/>
      <c r="AB39" s="61"/>
      <c r="AC39" s="61">
        <v>1</v>
      </c>
      <c r="AD39" s="154"/>
      <c r="AE39" s="154"/>
      <c r="AF39" s="154"/>
      <c r="AG39" s="325"/>
      <c r="AH39" s="325"/>
      <c r="AI39" s="154"/>
      <c r="AJ39" s="154"/>
      <c r="AK39" s="154"/>
      <c r="AL39" s="154"/>
      <c r="AM39" s="154"/>
      <c r="AN39" s="154" t="str">
        <f t="shared" si="0"/>
        <v/>
      </c>
      <c r="AO39" s="154"/>
      <c r="AP39" s="336"/>
      <c r="AQ39" s="154"/>
      <c r="AR39" s="336"/>
      <c r="AS39" s="154"/>
      <c r="AT39" s="336"/>
      <c r="AU39" s="154"/>
      <c r="AV39" s="336"/>
      <c r="AW39" s="154"/>
      <c r="AX39" s="336"/>
      <c r="AY39" s="154"/>
      <c r="AZ39" s="336"/>
      <c r="BA39" s="325"/>
      <c r="BB39" s="326" t="s">
        <v>762</v>
      </c>
      <c r="BC39" s="154"/>
      <c r="BD39" s="336"/>
      <c r="BE39" s="325"/>
      <c r="BF39" s="326" t="s">
        <v>762</v>
      </c>
      <c r="BG39" s="154"/>
      <c r="BH39" s="336"/>
      <c r="BI39" s="154"/>
      <c r="BJ39" s="336"/>
      <c r="BK39" s="154"/>
      <c r="BL39" s="336"/>
      <c r="BM39" s="154"/>
      <c r="BN39" s="336"/>
      <c r="BO39" s="154"/>
      <c r="BP39" s="336"/>
      <c r="BQ39" s="154"/>
      <c r="BR39" s="336"/>
      <c r="BS39" s="154"/>
      <c r="BT39" s="336"/>
      <c r="BU39" s="154"/>
      <c r="BV39" s="336"/>
      <c r="BW39" s="154"/>
      <c r="BX39" s="336"/>
      <c r="BY39" s="154"/>
      <c r="BZ39" s="336"/>
      <c r="CA39" s="154"/>
      <c r="CB39" s="336"/>
      <c r="CC39" s="154" t="str">
        <f>IF(SUM(AO39,AQ39,AS39,AU39,AW39,AY39,BA39,BC39,BE39,BG39,BI39,BK39,BM39,BO39,BQ39,BS39,BU39,BW39,BY39,CA39)=0,"",SUM(AO39,AQ39,AS39,AU39,AW39,AY39,BA39,BC39,BE39,BG39,BI39,BK39,BM39,BO39,BQ39,BS39,BU39,BW39,BY39,CA39))</f>
        <v/>
      </c>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row>
    <row r="40" spans="1:124" ht="252.75" customHeight="1">
      <c r="A40" s="58"/>
      <c r="B40" s="364" t="s">
        <v>226</v>
      </c>
      <c r="C40" s="367">
        <v>0.14299999999999999</v>
      </c>
      <c r="D40" s="60" t="s">
        <v>227</v>
      </c>
      <c r="E40" s="286">
        <v>1.7899999999999999E-2</v>
      </c>
      <c r="F40" s="139" t="s">
        <v>78</v>
      </c>
      <c r="G40" s="60" t="s">
        <v>228</v>
      </c>
      <c r="H40" s="326" t="s">
        <v>764</v>
      </c>
      <c r="I40" s="326" t="s">
        <v>765</v>
      </c>
      <c r="J40" s="167" t="s">
        <v>763</v>
      </c>
      <c r="K40" s="65">
        <v>44562</v>
      </c>
      <c r="L40" s="65">
        <v>48213</v>
      </c>
      <c r="M40" s="139" t="s">
        <v>89</v>
      </c>
      <c r="N40" s="60" t="s">
        <v>229</v>
      </c>
      <c r="O40" s="327" t="s">
        <v>766</v>
      </c>
      <c r="P40" s="139" t="s">
        <v>83</v>
      </c>
      <c r="Q40" s="61">
        <v>0</v>
      </c>
      <c r="R40" s="139">
        <v>2021</v>
      </c>
      <c r="S40" s="61">
        <v>0.1</v>
      </c>
      <c r="T40" s="61">
        <v>0.3</v>
      </c>
      <c r="U40" s="61">
        <v>0.4</v>
      </c>
      <c r="V40" s="61">
        <v>0.5</v>
      </c>
      <c r="W40" s="332">
        <v>0.59</v>
      </c>
      <c r="X40" s="332">
        <v>0.68</v>
      </c>
      <c r="Y40" s="332">
        <v>0.77</v>
      </c>
      <c r="Z40" s="332">
        <v>0.86</v>
      </c>
      <c r="AA40" s="332">
        <v>0.95</v>
      </c>
      <c r="AB40" s="332">
        <v>1</v>
      </c>
      <c r="AC40" s="61">
        <v>1</v>
      </c>
      <c r="AD40" s="325">
        <v>84</v>
      </c>
      <c r="AE40" s="325">
        <v>86.52</v>
      </c>
      <c r="AF40" s="325">
        <v>89.115600000000001</v>
      </c>
      <c r="AG40" s="325">
        <v>91.789068</v>
      </c>
      <c r="AH40" s="325">
        <v>94.542740039999998</v>
      </c>
      <c r="AI40" s="325">
        <v>97.379022241200005</v>
      </c>
      <c r="AJ40" s="325">
        <v>100.30039290843601</v>
      </c>
      <c r="AK40" s="325">
        <v>103.3094046956891</v>
      </c>
      <c r="AL40" s="325">
        <v>106.40868683655977</v>
      </c>
      <c r="AM40" s="325">
        <v>109.60094744165656</v>
      </c>
      <c r="AN40" s="154">
        <f t="shared" si="0"/>
        <v>962.96586216354137</v>
      </c>
      <c r="AO40" s="325">
        <v>84</v>
      </c>
      <c r="AP40" s="326" t="s">
        <v>84</v>
      </c>
      <c r="AQ40" s="325"/>
      <c r="AR40" s="326"/>
      <c r="AS40" s="325">
        <v>86.52</v>
      </c>
      <c r="AT40" s="326" t="s">
        <v>84</v>
      </c>
      <c r="AU40" s="325"/>
      <c r="AV40" s="326"/>
      <c r="AW40" s="325">
        <v>89.115600000000001</v>
      </c>
      <c r="AX40" s="326" t="s">
        <v>84</v>
      </c>
      <c r="AY40" s="325"/>
      <c r="AZ40" s="326"/>
      <c r="BA40" s="325">
        <v>91.789068</v>
      </c>
      <c r="BB40" s="326" t="s">
        <v>84</v>
      </c>
      <c r="BC40" s="325"/>
      <c r="BD40" s="326"/>
      <c r="BE40" s="325">
        <v>94.542740039999998</v>
      </c>
      <c r="BF40" s="326" t="s">
        <v>84</v>
      </c>
      <c r="BG40" s="325"/>
      <c r="BH40" s="326"/>
      <c r="BI40" s="325">
        <v>97.379022241200005</v>
      </c>
      <c r="BJ40" s="326" t="s">
        <v>84</v>
      </c>
      <c r="BK40" s="325"/>
      <c r="BL40" s="326"/>
      <c r="BM40" s="325">
        <v>100.30039290843601</v>
      </c>
      <c r="BN40" s="326" t="s">
        <v>84</v>
      </c>
      <c r="BO40" s="325"/>
      <c r="BP40" s="326"/>
      <c r="BQ40" s="325">
        <v>103.3094046956891</v>
      </c>
      <c r="BR40" s="326" t="s">
        <v>84</v>
      </c>
      <c r="BS40" s="325"/>
      <c r="BT40" s="326"/>
      <c r="BU40" s="325">
        <v>106.40868683655977</v>
      </c>
      <c r="BV40" s="326" t="s">
        <v>84</v>
      </c>
      <c r="BW40" s="325"/>
      <c r="BX40" s="326"/>
      <c r="BY40" s="325">
        <v>109.60094744165656</v>
      </c>
      <c r="BZ40" s="326" t="s">
        <v>84</v>
      </c>
      <c r="CA40" s="154"/>
      <c r="CB40" s="336"/>
      <c r="CC40" s="154">
        <f t="shared" si="1"/>
        <v>962.96586216354137</v>
      </c>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row>
    <row r="41" spans="1:124" ht="239.25" customHeight="1">
      <c r="A41" s="58"/>
      <c r="B41" s="365"/>
      <c r="C41" s="368"/>
      <c r="D41" s="60" t="s">
        <v>230</v>
      </c>
      <c r="E41" s="286">
        <v>1.7899999999999999E-2</v>
      </c>
      <c r="F41" s="139" t="s">
        <v>78</v>
      </c>
      <c r="G41" s="60" t="s">
        <v>231</v>
      </c>
      <c r="H41" s="139" t="s">
        <v>232</v>
      </c>
      <c r="I41" s="139" t="s">
        <v>233</v>
      </c>
      <c r="J41" s="167" t="s">
        <v>234</v>
      </c>
      <c r="K41" s="65">
        <v>44562</v>
      </c>
      <c r="L41" s="333">
        <v>48213</v>
      </c>
      <c r="M41" s="139" t="s">
        <v>89</v>
      </c>
      <c r="N41" s="60" t="s">
        <v>235</v>
      </c>
      <c r="O41" s="327" t="s">
        <v>767</v>
      </c>
      <c r="P41" s="139" t="s">
        <v>83</v>
      </c>
      <c r="Q41" s="61">
        <v>0</v>
      </c>
      <c r="R41" s="139">
        <v>2021</v>
      </c>
      <c r="S41" s="61">
        <v>0.1</v>
      </c>
      <c r="T41" s="61">
        <v>0.3</v>
      </c>
      <c r="U41" s="61">
        <v>0.4</v>
      </c>
      <c r="V41" s="61">
        <v>0.5</v>
      </c>
      <c r="W41" s="332">
        <v>0.59</v>
      </c>
      <c r="X41" s="332">
        <v>0.68</v>
      </c>
      <c r="Y41" s="332">
        <v>0.77</v>
      </c>
      <c r="Z41" s="332">
        <v>0.86</v>
      </c>
      <c r="AA41" s="332">
        <v>0.95</v>
      </c>
      <c r="AB41" s="332">
        <v>1</v>
      </c>
      <c r="AC41" s="61">
        <v>1</v>
      </c>
      <c r="AD41" s="325">
        <v>84</v>
      </c>
      <c r="AE41" s="325">
        <v>86.52</v>
      </c>
      <c r="AF41" s="325">
        <v>89.115600000000001</v>
      </c>
      <c r="AG41" s="325">
        <v>91.789068</v>
      </c>
      <c r="AH41" s="325">
        <v>94.542740039999998</v>
      </c>
      <c r="AI41" s="325">
        <v>97.379022241200005</v>
      </c>
      <c r="AJ41" s="325">
        <v>100.30039290843601</v>
      </c>
      <c r="AK41" s="325">
        <v>103.3094046956891</v>
      </c>
      <c r="AL41" s="325">
        <v>106.40868683655977</v>
      </c>
      <c r="AM41" s="325">
        <v>109.60094744165656</v>
      </c>
      <c r="AN41" s="154">
        <f t="shared" si="0"/>
        <v>962.96586216354137</v>
      </c>
      <c r="AO41" s="325">
        <v>84</v>
      </c>
      <c r="AP41" s="326" t="s">
        <v>84</v>
      </c>
      <c r="AQ41" s="325"/>
      <c r="AR41" s="326"/>
      <c r="AS41" s="325">
        <v>86.52</v>
      </c>
      <c r="AT41" s="326" t="s">
        <v>84</v>
      </c>
      <c r="AU41" s="325"/>
      <c r="AV41" s="326"/>
      <c r="AW41" s="325">
        <v>89.115600000000001</v>
      </c>
      <c r="AX41" s="326" t="s">
        <v>84</v>
      </c>
      <c r="AY41" s="325"/>
      <c r="AZ41" s="326"/>
      <c r="BA41" s="325">
        <v>91.789068</v>
      </c>
      <c r="BB41" s="326" t="s">
        <v>84</v>
      </c>
      <c r="BC41" s="325"/>
      <c r="BD41" s="326"/>
      <c r="BE41" s="325">
        <v>94.542740039999998</v>
      </c>
      <c r="BF41" s="326" t="s">
        <v>84</v>
      </c>
      <c r="BG41" s="325"/>
      <c r="BH41" s="326"/>
      <c r="BI41" s="325">
        <v>97.379022241200005</v>
      </c>
      <c r="BJ41" s="326" t="s">
        <v>84</v>
      </c>
      <c r="BK41" s="325"/>
      <c r="BL41" s="326"/>
      <c r="BM41" s="325">
        <v>100.30039290843601</v>
      </c>
      <c r="BN41" s="326" t="s">
        <v>84</v>
      </c>
      <c r="BO41" s="325"/>
      <c r="BP41" s="326"/>
      <c r="BQ41" s="325">
        <v>103.3094046956891</v>
      </c>
      <c r="BR41" s="326" t="s">
        <v>84</v>
      </c>
      <c r="BS41" s="325"/>
      <c r="BT41" s="326"/>
      <c r="BU41" s="325">
        <v>106.40868683655977</v>
      </c>
      <c r="BV41" s="326" t="s">
        <v>84</v>
      </c>
      <c r="BW41" s="325"/>
      <c r="BX41" s="326"/>
      <c r="BY41" s="325">
        <v>109.60094744165656</v>
      </c>
      <c r="BZ41" s="326" t="s">
        <v>84</v>
      </c>
      <c r="CA41" s="325"/>
      <c r="CB41" s="336"/>
      <c r="CC41" s="154">
        <f t="shared" si="1"/>
        <v>962.96586216354137</v>
      </c>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row>
    <row r="42" spans="1:124" ht="217.5" customHeight="1">
      <c r="A42" s="58"/>
      <c r="B42" s="365"/>
      <c r="C42" s="368"/>
      <c r="D42" s="131" t="s">
        <v>236</v>
      </c>
      <c r="E42" s="286">
        <v>1.7899999999999999E-2</v>
      </c>
      <c r="F42" s="139" t="s">
        <v>78</v>
      </c>
      <c r="G42" s="60" t="s">
        <v>111</v>
      </c>
      <c r="H42" s="139" t="s">
        <v>237</v>
      </c>
      <c r="I42" s="139" t="s">
        <v>238</v>
      </c>
      <c r="J42" s="167" t="s">
        <v>239</v>
      </c>
      <c r="K42" s="65">
        <v>44927</v>
      </c>
      <c r="L42" s="65">
        <v>46022</v>
      </c>
      <c r="M42" s="139" t="s">
        <v>89</v>
      </c>
      <c r="N42" s="60" t="s">
        <v>240</v>
      </c>
      <c r="O42" s="158" t="s">
        <v>241</v>
      </c>
      <c r="P42" s="139" t="s">
        <v>83</v>
      </c>
      <c r="Q42" s="61">
        <v>0</v>
      </c>
      <c r="R42" s="139">
        <v>2021</v>
      </c>
      <c r="S42" s="336"/>
      <c r="T42" s="61">
        <v>0.3</v>
      </c>
      <c r="U42" s="61">
        <v>0.8</v>
      </c>
      <c r="V42" s="61">
        <v>1</v>
      </c>
      <c r="W42" s="336"/>
      <c r="X42" s="336"/>
      <c r="Y42" s="336"/>
      <c r="Z42" s="336"/>
      <c r="AA42" s="336"/>
      <c r="AB42" s="336"/>
      <c r="AC42" s="61">
        <v>1</v>
      </c>
      <c r="AD42" s="171"/>
      <c r="AE42" s="154">
        <v>6797</v>
      </c>
      <c r="AF42" s="154">
        <v>5834</v>
      </c>
      <c r="AG42" s="154">
        <v>1215</v>
      </c>
      <c r="AH42" s="154"/>
      <c r="AI42" s="154"/>
      <c r="AJ42" s="154"/>
      <c r="AK42" s="154"/>
      <c r="AL42" s="154"/>
      <c r="AM42" s="154"/>
      <c r="AN42" s="154">
        <f t="shared" si="0"/>
        <v>13846</v>
      </c>
      <c r="AO42" s="342"/>
      <c r="AP42" s="341"/>
      <c r="AQ42" s="154"/>
      <c r="AR42" s="336"/>
      <c r="AS42" s="154">
        <v>6797</v>
      </c>
      <c r="AT42" s="336" t="s">
        <v>84</v>
      </c>
      <c r="AU42" s="154"/>
      <c r="AV42" s="336"/>
      <c r="AW42" s="154">
        <v>5834</v>
      </c>
      <c r="AX42" s="336" t="s">
        <v>84</v>
      </c>
      <c r="AY42" s="154"/>
      <c r="AZ42" s="336"/>
      <c r="BA42" s="154">
        <v>1215</v>
      </c>
      <c r="BB42" s="336" t="s">
        <v>84</v>
      </c>
      <c r="BC42" s="154"/>
      <c r="BD42" s="336"/>
      <c r="BE42" s="154"/>
      <c r="BF42" s="336"/>
      <c r="BG42" s="154"/>
      <c r="BH42" s="336"/>
      <c r="BI42" s="154"/>
      <c r="BJ42" s="336"/>
      <c r="BK42" s="154"/>
      <c r="BL42" s="336"/>
      <c r="BM42" s="154"/>
      <c r="BN42" s="336"/>
      <c r="BO42" s="154"/>
      <c r="BP42" s="336"/>
      <c r="BQ42" s="154"/>
      <c r="BR42" s="336"/>
      <c r="BS42" s="154"/>
      <c r="BT42" s="336"/>
      <c r="BU42" s="154"/>
      <c r="BV42" s="336"/>
      <c r="BW42" s="154"/>
      <c r="BX42" s="336"/>
      <c r="BY42" s="154"/>
      <c r="BZ42" s="336"/>
      <c r="CA42" s="154"/>
      <c r="CB42" s="336"/>
      <c r="CC42" s="154">
        <f t="shared" si="1"/>
        <v>13846</v>
      </c>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row>
    <row r="43" spans="1:124" ht="288" customHeight="1">
      <c r="A43" s="58"/>
      <c r="B43" s="365"/>
      <c r="C43" s="368"/>
      <c r="D43" s="131" t="s">
        <v>242</v>
      </c>
      <c r="E43" s="286">
        <v>1.7899999999999999E-2</v>
      </c>
      <c r="F43" s="139" t="s">
        <v>78</v>
      </c>
      <c r="G43" s="60" t="s">
        <v>111</v>
      </c>
      <c r="H43" s="139" t="s">
        <v>237</v>
      </c>
      <c r="I43" s="139" t="s">
        <v>238</v>
      </c>
      <c r="J43" s="167" t="s">
        <v>239</v>
      </c>
      <c r="K43" s="65">
        <v>44927</v>
      </c>
      <c r="L43" s="65">
        <v>46022</v>
      </c>
      <c r="M43" s="139" t="s">
        <v>80</v>
      </c>
      <c r="N43" s="60" t="s">
        <v>243</v>
      </c>
      <c r="O43" s="158" t="s">
        <v>244</v>
      </c>
      <c r="P43" s="139" t="s">
        <v>83</v>
      </c>
      <c r="Q43" s="61">
        <v>0</v>
      </c>
      <c r="R43" s="139">
        <v>2021</v>
      </c>
      <c r="S43" s="336"/>
      <c r="T43" s="61">
        <v>0.3</v>
      </c>
      <c r="U43" s="61">
        <v>0.8</v>
      </c>
      <c r="V43" s="61">
        <v>1</v>
      </c>
      <c r="W43" s="336"/>
      <c r="X43" s="336"/>
      <c r="Y43" s="336"/>
      <c r="Z43" s="336"/>
      <c r="AA43" s="336"/>
      <c r="AB43" s="336"/>
      <c r="AC43" s="61">
        <v>1</v>
      </c>
      <c r="AD43" s="171"/>
      <c r="AE43" s="154">
        <v>8262</v>
      </c>
      <c r="AF43" s="154">
        <v>12172</v>
      </c>
      <c r="AG43" s="154">
        <v>15865.46</v>
      </c>
      <c r="AH43" s="154"/>
      <c r="AI43" s="154"/>
      <c r="AJ43" s="154"/>
      <c r="AK43" s="154"/>
      <c r="AL43" s="154"/>
      <c r="AM43" s="154"/>
      <c r="AN43" s="154">
        <f t="shared" si="0"/>
        <v>36299.46</v>
      </c>
      <c r="AO43" s="342"/>
      <c r="AP43" s="341"/>
      <c r="AQ43" s="154"/>
      <c r="AR43" s="336"/>
      <c r="AS43" s="154">
        <v>8262</v>
      </c>
      <c r="AT43" s="336" t="s">
        <v>84</v>
      </c>
      <c r="AU43" s="154"/>
      <c r="AV43" s="336"/>
      <c r="AW43" s="154">
        <v>12172</v>
      </c>
      <c r="AX43" s="336" t="s">
        <v>84</v>
      </c>
      <c r="AY43" s="154"/>
      <c r="AZ43" s="336"/>
      <c r="BA43" s="154">
        <v>15865</v>
      </c>
      <c r="BB43" s="336" t="s">
        <v>84</v>
      </c>
      <c r="BC43" s="154"/>
      <c r="BD43" s="336"/>
      <c r="BE43" s="154"/>
      <c r="BF43" s="336"/>
      <c r="BG43" s="154"/>
      <c r="BH43" s="336"/>
      <c r="BI43" s="154"/>
      <c r="BJ43" s="336"/>
      <c r="BK43" s="154"/>
      <c r="BL43" s="336"/>
      <c r="BM43" s="154"/>
      <c r="BN43" s="336"/>
      <c r="BO43" s="154"/>
      <c r="BP43" s="336"/>
      <c r="BQ43" s="154"/>
      <c r="BR43" s="336"/>
      <c r="BS43" s="154"/>
      <c r="BT43" s="336"/>
      <c r="BU43" s="154"/>
      <c r="BV43" s="336"/>
      <c r="BW43" s="154"/>
      <c r="BX43" s="336"/>
      <c r="BY43" s="154"/>
      <c r="BZ43" s="336"/>
      <c r="CA43" s="154"/>
      <c r="CB43" s="336"/>
      <c r="CC43" s="154">
        <f t="shared" si="1"/>
        <v>36299</v>
      </c>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row>
    <row r="44" spans="1:124" ht="330" customHeight="1">
      <c r="A44" s="58"/>
      <c r="B44" s="365"/>
      <c r="C44" s="368"/>
      <c r="D44" s="131" t="s">
        <v>768</v>
      </c>
      <c r="E44" s="286">
        <v>1.7899999999999999E-2</v>
      </c>
      <c r="F44" s="139" t="s">
        <v>78</v>
      </c>
      <c r="G44" s="159" t="s">
        <v>769</v>
      </c>
      <c r="H44" s="328" t="s">
        <v>770</v>
      </c>
      <c r="I44" s="328" t="s">
        <v>771</v>
      </c>
      <c r="J44" s="167" t="s">
        <v>772</v>
      </c>
      <c r="K44" s="333">
        <v>44927</v>
      </c>
      <c r="L44" s="333">
        <v>46022</v>
      </c>
      <c r="M44" s="139" t="s">
        <v>80</v>
      </c>
      <c r="N44" s="131" t="s">
        <v>773</v>
      </c>
      <c r="O44" s="327" t="s">
        <v>774</v>
      </c>
      <c r="P44" s="139" t="s">
        <v>83</v>
      </c>
      <c r="Q44" s="61">
        <v>0</v>
      </c>
      <c r="R44" s="139">
        <v>2021</v>
      </c>
      <c r="S44" s="329"/>
      <c r="T44" s="332">
        <v>0.3</v>
      </c>
      <c r="U44" s="332">
        <v>0.5</v>
      </c>
      <c r="V44" s="332">
        <v>1</v>
      </c>
      <c r="W44" s="336"/>
      <c r="X44" s="336"/>
      <c r="Y44" s="336"/>
      <c r="Z44" s="336"/>
      <c r="AA44" s="336"/>
      <c r="AB44" s="336"/>
      <c r="AC44" s="61">
        <v>1</v>
      </c>
      <c r="AD44" s="171"/>
      <c r="AE44" s="154">
        <v>300</v>
      </c>
      <c r="AF44" s="154">
        <v>300</v>
      </c>
      <c r="AG44" s="325">
        <v>300</v>
      </c>
      <c r="AH44" s="154"/>
      <c r="AI44" s="154"/>
      <c r="AJ44" s="154"/>
      <c r="AK44" s="154"/>
      <c r="AL44" s="154"/>
      <c r="AM44" s="154"/>
      <c r="AN44" s="154">
        <f t="shared" si="0"/>
        <v>900</v>
      </c>
      <c r="AO44" s="339"/>
      <c r="AP44" s="340"/>
      <c r="AQ44" s="154"/>
      <c r="AR44" s="336"/>
      <c r="AS44" s="154">
        <v>300</v>
      </c>
      <c r="AT44" s="336" t="s">
        <v>84</v>
      </c>
      <c r="AU44" s="154"/>
      <c r="AV44" s="336"/>
      <c r="AW44" s="154">
        <v>300</v>
      </c>
      <c r="AX44" s="336" t="s">
        <v>84</v>
      </c>
      <c r="AY44" s="154"/>
      <c r="AZ44" s="336"/>
      <c r="BA44" s="325">
        <v>300</v>
      </c>
      <c r="BB44" s="326" t="s">
        <v>84</v>
      </c>
      <c r="BC44" s="154"/>
      <c r="BD44" s="336"/>
      <c r="BE44" s="154"/>
      <c r="BF44" s="336"/>
      <c r="BG44" s="154"/>
      <c r="BH44" s="336"/>
      <c r="BI44" s="154"/>
      <c r="BJ44" s="336"/>
      <c r="BK44" s="154"/>
      <c r="BL44" s="336"/>
      <c r="BM44" s="154"/>
      <c r="BN44" s="336"/>
      <c r="BO44" s="154"/>
      <c r="BP44" s="336"/>
      <c r="BQ44" s="154"/>
      <c r="BR44" s="336"/>
      <c r="BS44" s="154"/>
      <c r="BT44" s="336"/>
      <c r="BU44" s="154"/>
      <c r="BV44" s="336"/>
      <c r="BW44" s="154"/>
      <c r="BX44" s="336"/>
      <c r="BY44" s="154"/>
      <c r="BZ44" s="336"/>
      <c r="CA44" s="154"/>
      <c r="CB44" s="336"/>
      <c r="CC44" s="154">
        <f t="shared" si="1"/>
        <v>900</v>
      </c>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row>
    <row r="45" spans="1:124" ht="156" customHeight="1">
      <c r="A45" s="58"/>
      <c r="B45" s="365"/>
      <c r="C45" s="368"/>
      <c r="D45" s="166" t="s">
        <v>245</v>
      </c>
      <c r="E45" s="286">
        <v>1.7899999999999999E-2</v>
      </c>
      <c r="F45" s="139" t="s">
        <v>78</v>
      </c>
      <c r="G45" s="60" t="s">
        <v>246</v>
      </c>
      <c r="H45" s="139" t="s">
        <v>247</v>
      </c>
      <c r="I45" s="139" t="s">
        <v>248</v>
      </c>
      <c r="J45" s="167" t="s">
        <v>249</v>
      </c>
      <c r="K45" s="65">
        <v>44562</v>
      </c>
      <c r="L45" s="65">
        <v>48213</v>
      </c>
      <c r="M45" s="139" t="s">
        <v>89</v>
      </c>
      <c r="N45" s="60" t="s">
        <v>250</v>
      </c>
      <c r="O45" s="158" t="s">
        <v>251</v>
      </c>
      <c r="P45" s="139" t="s">
        <v>83</v>
      </c>
      <c r="Q45" s="139">
        <v>6</v>
      </c>
      <c r="R45" s="139">
        <v>2021</v>
      </c>
      <c r="S45" s="170">
        <v>7</v>
      </c>
      <c r="T45" s="170">
        <v>8</v>
      </c>
      <c r="U45" s="170">
        <v>9</v>
      </c>
      <c r="V45" s="170">
        <v>10</v>
      </c>
      <c r="W45" s="170">
        <v>11</v>
      </c>
      <c r="X45" s="170">
        <v>12</v>
      </c>
      <c r="Y45" s="170">
        <v>13</v>
      </c>
      <c r="Z45" s="170">
        <v>14</v>
      </c>
      <c r="AA45" s="170">
        <v>15</v>
      </c>
      <c r="AB45" s="170">
        <v>16</v>
      </c>
      <c r="AC45" s="170">
        <v>16</v>
      </c>
      <c r="AD45" s="154">
        <v>300</v>
      </c>
      <c r="AE45" s="154">
        <v>320</v>
      </c>
      <c r="AF45" s="154">
        <v>340</v>
      </c>
      <c r="AG45" s="154">
        <v>360</v>
      </c>
      <c r="AH45" s="154">
        <v>380</v>
      </c>
      <c r="AI45" s="154">
        <v>400</v>
      </c>
      <c r="AJ45" s="154">
        <v>420</v>
      </c>
      <c r="AK45" s="154">
        <v>440</v>
      </c>
      <c r="AL45" s="154">
        <v>460</v>
      </c>
      <c r="AM45" s="154">
        <v>480</v>
      </c>
      <c r="AN45" s="154">
        <f t="shared" si="0"/>
        <v>3900</v>
      </c>
      <c r="AO45" s="154">
        <v>300</v>
      </c>
      <c r="AP45" s="336" t="s">
        <v>84</v>
      </c>
      <c r="AQ45" s="154"/>
      <c r="AR45" s="336"/>
      <c r="AS45" s="154">
        <v>320</v>
      </c>
      <c r="AT45" s="336" t="s">
        <v>84</v>
      </c>
      <c r="AU45" s="154"/>
      <c r="AV45" s="336"/>
      <c r="AW45" s="154">
        <v>340</v>
      </c>
      <c r="AX45" s="336" t="s">
        <v>84</v>
      </c>
      <c r="AY45" s="154"/>
      <c r="AZ45" s="336"/>
      <c r="BA45" s="154">
        <v>360</v>
      </c>
      <c r="BB45" s="336" t="s">
        <v>84</v>
      </c>
      <c r="BC45" s="154"/>
      <c r="BD45" s="336"/>
      <c r="BE45" s="154">
        <v>380</v>
      </c>
      <c r="BF45" s="336" t="s">
        <v>84</v>
      </c>
      <c r="BG45" s="154"/>
      <c r="BH45" s="336"/>
      <c r="BI45" s="154">
        <v>400</v>
      </c>
      <c r="BJ45" s="336" t="s">
        <v>84</v>
      </c>
      <c r="BK45" s="154"/>
      <c r="BL45" s="336"/>
      <c r="BM45" s="154">
        <v>420</v>
      </c>
      <c r="BN45" s="336" t="s">
        <v>84</v>
      </c>
      <c r="BO45" s="154"/>
      <c r="BP45" s="336"/>
      <c r="BQ45" s="154">
        <v>440</v>
      </c>
      <c r="BR45" s="336" t="s">
        <v>84</v>
      </c>
      <c r="BS45" s="154"/>
      <c r="BT45" s="336"/>
      <c r="BU45" s="154">
        <v>460</v>
      </c>
      <c r="BV45" s="336" t="s">
        <v>84</v>
      </c>
      <c r="BW45" s="154"/>
      <c r="BX45" s="336"/>
      <c r="BY45" s="154">
        <v>480</v>
      </c>
      <c r="BZ45" s="336" t="s">
        <v>84</v>
      </c>
      <c r="CA45" s="154"/>
      <c r="CB45" s="336"/>
      <c r="CC45" s="154">
        <f t="shared" si="1"/>
        <v>3900</v>
      </c>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row>
    <row r="46" spans="1:124" ht="273.75" customHeight="1">
      <c r="A46" s="58"/>
      <c r="B46" s="365"/>
      <c r="C46" s="368"/>
      <c r="D46" s="159" t="s">
        <v>252</v>
      </c>
      <c r="E46" s="286">
        <v>1.7899999999999999E-2</v>
      </c>
      <c r="F46" s="139" t="s">
        <v>78</v>
      </c>
      <c r="G46" s="166" t="s">
        <v>253</v>
      </c>
      <c r="H46" s="170" t="s">
        <v>254</v>
      </c>
      <c r="I46" s="170" t="s">
        <v>255</v>
      </c>
      <c r="J46" s="167" t="s">
        <v>256</v>
      </c>
      <c r="K46" s="293">
        <v>44927</v>
      </c>
      <c r="L46" s="293">
        <v>46022</v>
      </c>
      <c r="M46" s="139" t="s">
        <v>89</v>
      </c>
      <c r="N46" s="60" t="s">
        <v>257</v>
      </c>
      <c r="O46" s="158" t="s">
        <v>258</v>
      </c>
      <c r="P46" s="139" t="s">
        <v>83</v>
      </c>
      <c r="Q46" s="61">
        <v>0</v>
      </c>
      <c r="R46" s="139">
        <v>2021</v>
      </c>
      <c r="S46" s="295"/>
      <c r="T46" s="168">
        <v>0.3</v>
      </c>
      <c r="U46" s="168">
        <v>0.5</v>
      </c>
      <c r="V46" s="168">
        <v>1</v>
      </c>
      <c r="W46" s="336"/>
      <c r="X46" s="336"/>
      <c r="Y46" s="336"/>
      <c r="Z46" s="336"/>
      <c r="AA46" s="336"/>
      <c r="AB46" s="336"/>
      <c r="AC46" s="61">
        <v>1</v>
      </c>
      <c r="AD46" s="154"/>
      <c r="AE46" s="154">
        <v>1875</v>
      </c>
      <c r="AF46" s="154">
        <v>1674</v>
      </c>
      <c r="AG46" s="154">
        <v>2787</v>
      </c>
      <c r="AH46" s="154"/>
      <c r="AI46" s="154"/>
      <c r="AJ46" s="154"/>
      <c r="AK46" s="154"/>
      <c r="AL46" s="154"/>
      <c r="AM46" s="154"/>
      <c r="AN46" s="154">
        <f t="shared" si="0"/>
        <v>6336</v>
      </c>
      <c r="AO46" s="342"/>
      <c r="AP46" s="341"/>
      <c r="AQ46" s="154"/>
      <c r="AR46" s="336"/>
      <c r="AS46" s="154">
        <v>1875</v>
      </c>
      <c r="AT46" s="336" t="s">
        <v>84</v>
      </c>
      <c r="AU46" s="154"/>
      <c r="AV46" s="336"/>
      <c r="AW46" s="154">
        <v>1674</v>
      </c>
      <c r="AX46" s="336" t="s">
        <v>84</v>
      </c>
      <c r="AY46" s="154"/>
      <c r="AZ46" s="336"/>
      <c r="BA46" s="154">
        <v>2787</v>
      </c>
      <c r="BB46" s="336" t="s">
        <v>84</v>
      </c>
      <c r="BC46" s="154"/>
      <c r="BD46" s="336"/>
      <c r="BE46" s="154"/>
      <c r="BF46" s="336"/>
      <c r="BG46" s="154"/>
      <c r="BH46" s="336"/>
      <c r="BI46" s="154"/>
      <c r="BJ46" s="336"/>
      <c r="BK46" s="154"/>
      <c r="BL46" s="336"/>
      <c r="BM46" s="154"/>
      <c r="BN46" s="336"/>
      <c r="BO46" s="154"/>
      <c r="BP46" s="336"/>
      <c r="BQ46" s="154"/>
      <c r="BR46" s="336"/>
      <c r="BS46" s="154"/>
      <c r="BT46" s="336"/>
      <c r="BU46" s="154"/>
      <c r="BV46" s="336"/>
      <c r="BW46" s="154"/>
      <c r="BX46" s="336"/>
      <c r="BY46" s="154"/>
      <c r="BZ46" s="336"/>
      <c r="CA46" s="154"/>
      <c r="CB46" s="336"/>
      <c r="CC46" s="154">
        <f t="shared" si="1"/>
        <v>6336</v>
      </c>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row>
    <row r="47" spans="1:124" ht="269.25" customHeight="1">
      <c r="A47" s="58"/>
      <c r="B47" s="366"/>
      <c r="C47" s="369"/>
      <c r="D47" s="131" t="s">
        <v>775</v>
      </c>
      <c r="E47" s="286">
        <v>1.77E-2</v>
      </c>
      <c r="F47" s="139" t="s">
        <v>78</v>
      </c>
      <c r="G47" s="60" t="s">
        <v>259</v>
      </c>
      <c r="H47" s="139" t="s">
        <v>260</v>
      </c>
      <c r="I47" s="139" t="s">
        <v>261</v>
      </c>
      <c r="J47" s="167" t="s">
        <v>262</v>
      </c>
      <c r="K47" s="65">
        <v>44562</v>
      </c>
      <c r="L47" s="65">
        <v>46022</v>
      </c>
      <c r="M47" s="139" t="s">
        <v>89</v>
      </c>
      <c r="N47" s="131" t="s">
        <v>776</v>
      </c>
      <c r="O47" s="327" t="s">
        <v>777</v>
      </c>
      <c r="P47" s="139" t="s">
        <v>83</v>
      </c>
      <c r="Q47" s="61">
        <v>0</v>
      </c>
      <c r="R47" s="139">
        <v>2021</v>
      </c>
      <c r="S47" s="61">
        <v>0.1</v>
      </c>
      <c r="T47" s="61">
        <v>0.3</v>
      </c>
      <c r="U47" s="61">
        <v>0.5</v>
      </c>
      <c r="V47" s="61">
        <v>1</v>
      </c>
      <c r="W47" s="336"/>
      <c r="X47" s="336"/>
      <c r="Y47" s="336"/>
      <c r="Z47" s="336"/>
      <c r="AA47" s="336"/>
      <c r="AB47" s="336"/>
      <c r="AC47" s="336"/>
      <c r="AD47" s="154">
        <v>200</v>
      </c>
      <c r="AE47" s="154">
        <v>343.44</v>
      </c>
      <c r="AF47" s="154">
        <v>429.3</v>
      </c>
      <c r="AG47" s="154">
        <v>450</v>
      </c>
      <c r="AH47" s="154"/>
      <c r="AI47" s="154"/>
      <c r="AJ47" s="154"/>
      <c r="AK47" s="154"/>
      <c r="AL47" s="154"/>
      <c r="AM47" s="154"/>
      <c r="AN47" s="154">
        <f t="shared" si="0"/>
        <v>1422.74</v>
      </c>
      <c r="AO47" s="154">
        <v>200</v>
      </c>
      <c r="AP47" s="336" t="s">
        <v>84</v>
      </c>
      <c r="AQ47" s="154"/>
      <c r="AR47" s="148"/>
      <c r="AS47" s="154">
        <v>343.44</v>
      </c>
      <c r="AT47" s="336" t="s">
        <v>84</v>
      </c>
      <c r="AU47" s="154"/>
      <c r="AV47" s="148"/>
      <c r="AW47" s="154">
        <v>429.3</v>
      </c>
      <c r="AX47" s="336" t="s">
        <v>84</v>
      </c>
      <c r="AY47" s="154"/>
      <c r="AZ47" s="148"/>
      <c r="BA47" s="154">
        <v>450</v>
      </c>
      <c r="BB47" s="336" t="s">
        <v>84</v>
      </c>
      <c r="BC47" s="154"/>
      <c r="BD47" s="148"/>
      <c r="BE47" s="154"/>
      <c r="BF47" s="336"/>
      <c r="BG47" s="154"/>
      <c r="BH47" s="336"/>
      <c r="BI47" s="154"/>
      <c r="BJ47" s="336"/>
      <c r="BK47" s="154"/>
      <c r="BL47" s="336"/>
      <c r="BM47" s="154"/>
      <c r="BN47" s="336"/>
      <c r="BO47" s="154"/>
      <c r="BP47" s="336"/>
      <c r="BQ47" s="154"/>
      <c r="BR47" s="336"/>
      <c r="BS47" s="154"/>
      <c r="BT47" s="336"/>
      <c r="BU47" s="154"/>
      <c r="BV47" s="336"/>
      <c r="BW47" s="154"/>
      <c r="BX47" s="336"/>
      <c r="BY47" s="154"/>
      <c r="BZ47" s="336"/>
      <c r="CA47" s="154"/>
      <c r="CB47" s="336"/>
      <c r="CC47" s="154">
        <f t="shared" si="1"/>
        <v>1422.74</v>
      </c>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row>
    <row r="48" spans="1:124" ht="280.5" customHeight="1">
      <c r="A48" s="58"/>
      <c r="B48" s="364" t="s">
        <v>263</v>
      </c>
      <c r="C48" s="367">
        <v>0.14299999999999999</v>
      </c>
      <c r="D48" s="131" t="s">
        <v>778</v>
      </c>
      <c r="E48" s="286">
        <v>1.1900000000000001E-2</v>
      </c>
      <c r="F48" s="139" t="s">
        <v>78</v>
      </c>
      <c r="G48" s="60" t="s">
        <v>264</v>
      </c>
      <c r="H48" s="139" t="s">
        <v>265</v>
      </c>
      <c r="I48" s="139" t="s">
        <v>266</v>
      </c>
      <c r="J48" s="167" t="s">
        <v>267</v>
      </c>
      <c r="K48" s="65">
        <v>44562</v>
      </c>
      <c r="L48" s="65">
        <v>46022</v>
      </c>
      <c r="M48" s="139" t="s">
        <v>80</v>
      </c>
      <c r="N48" s="316" t="s">
        <v>779</v>
      </c>
      <c r="O48" s="321" t="s">
        <v>780</v>
      </c>
      <c r="P48" s="139" t="s">
        <v>83</v>
      </c>
      <c r="Q48" s="61">
        <v>0</v>
      </c>
      <c r="R48" s="139">
        <v>2021</v>
      </c>
      <c r="S48" s="61">
        <v>0.25</v>
      </c>
      <c r="T48" s="61">
        <v>0.5</v>
      </c>
      <c r="U48" s="61">
        <v>0.75</v>
      </c>
      <c r="V48" s="61">
        <v>1</v>
      </c>
      <c r="W48" s="336"/>
      <c r="X48" s="336"/>
      <c r="Y48" s="336"/>
      <c r="Z48" s="336"/>
      <c r="AA48" s="336"/>
      <c r="AB48" s="336"/>
      <c r="AC48" s="61">
        <v>1</v>
      </c>
      <c r="AD48" s="154">
        <v>1000</v>
      </c>
      <c r="AE48" s="154">
        <v>1000</v>
      </c>
      <c r="AF48" s="154">
        <v>1000</v>
      </c>
      <c r="AG48" s="154">
        <v>1000</v>
      </c>
      <c r="AH48" s="154"/>
      <c r="AI48" s="154"/>
      <c r="AJ48" s="154"/>
      <c r="AK48" s="154"/>
      <c r="AL48" s="154"/>
      <c r="AM48" s="154"/>
      <c r="AN48" s="154">
        <f t="shared" si="0"/>
        <v>4000</v>
      </c>
      <c r="AO48" s="154">
        <v>1000</v>
      </c>
      <c r="AP48" s="336" t="s">
        <v>84</v>
      </c>
      <c r="AQ48" s="154"/>
      <c r="AR48" s="336"/>
      <c r="AS48" s="154">
        <v>1000</v>
      </c>
      <c r="AT48" s="336" t="s">
        <v>84</v>
      </c>
      <c r="AU48" s="154"/>
      <c r="AV48" s="336"/>
      <c r="AW48" s="154">
        <v>1000</v>
      </c>
      <c r="AX48" s="336" t="s">
        <v>84</v>
      </c>
      <c r="AY48" s="154"/>
      <c r="AZ48" s="336"/>
      <c r="BA48" s="154">
        <v>1000</v>
      </c>
      <c r="BB48" s="336" t="s">
        <v>84</v>
      </c>
      <c r="BC48" s="154"/>
      <c r="BD48" s="336"/>
      <c r="BE48" s="154"/>
      <c r="BF48" s="336"/>
      <c r="BG48" s="154"/>
      <c r="BH48" s="336"/>
      <c r="BI48" s="154"/>
      <c r="BJ48" s="336"/>
      <c r="BK48" s="154"/>
      <c r="BL48" s="336"/>
      <c r="BM48" s="154"/>
      <c r="BN48" s="336"/>
      <c r="BO48" s="154"/>
      <c r="BP48" s="336"/>
      <c r="BQ48" s="154"/>
      <c r="BR48" s="336"/>
      <c r="BS48" s="154"/>
      <c r="BT48" s="336"/>
      <c r="BU48" s="154"/>
      <c r="BV48" s="336"/>
      <c r="BW48" s="154"/>
      <c r="BX48" s="336"/>
      <c r="BY48" s="154"/>
      <c r="BZ48" s="336"/>
      <c r="CA48" s="154"/>
      <c r="CB48" s="336"/>
      <c r="CC48" s="154">
        <f t="shared" si="1"/>
        <v>4000</v>
      </c>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row>
    <row r="49" spans="1:124" ht="357.75" customHeight="1">
      <c r="A49" s="58"/>
      <c r="B49" s="365"/>
      <c r="C49" s="368"/>
      <c r="D49" s="60" t="s">
        <v>268</v>
      </c>
      <c r="E49" s="286">
        <v>1.1900000000000001E-2</v>
      </c>
      <c r="F49" s="139" t="s">
        <v>78</v>
      </c>
      <c r="G49" s="60" t="s">
        <v>269</v>
      </c>
      <c r="H49" s="139" t="s">
        <v>270</v>
      </c>
      <c r="I49" s="139" t="s">
        <v>271</v>
      </c>
      <c r="J49" s="167" t="s">
        <v>272</v>
      </c>
      <c r="K49" s="65">
        <v>44562</v>
      </c>
      <c r="L49" s="65">
        <v>46022</v>
      </c>
      <c r="M49" s="139" t="s">
        <v>80</v>
      </c>
      <c r="N49" s="166" t="s">
        <v>273</v>
      </c>
      <c r="O49" s="173" t="s">
        <v>274</v>
      </c>
      <c r="P49" s="139" t="s">
        <v>83</v>
      </c>
      <c r="Q49" s="61">
        <v>0</v>
      </c>
      <c r="R49" s="139">
        <v>2021</v>
      </c>
      <c r="S49" s="61">
        <v>0.4</v>
      </c>
      <c r="T49" s="61">
        <v>0.5</v>
      </c>
      <c r="U49" s="61">
        <v>0.75</v>
      </c>
      <c r="V49" s="61">
        <v>1</v>
      </c>
      <c r="W49" s="336"/>
      <c r="X49" s="336"/>
      <c r="Y49" s="336"/>
      <c r="Z49" s="336"/>
      <c r="AA49" s="336"/>
      <c r="AB49" s="336"/>
      <c r="AC49" s="61">
        <v>1</v>
      </c>
      <c r="AD49" s="154">
        <v>183.5</v>
      </c>
      <c r="AE49" s="154">
        <v>183.5</v>
      </c>
      <c r="AF49" s="154">
        <v>183.5</v>
      </c>
      <c r="AG49" s="154">
        <v>183.5</v>
      </c>
      <c r="AH49" s="154"/>
      <c r="AI49" s="154"/>
      <c r="AJ49" s="154"/>
      <c r="AK49" s="154"/>
      <c r="AL49" s="154"/>
      <c r="AM49" s="154"/>
      <c r="AN49" s="154">
        <f t="shared" si="0"/>
        <v>734</v>
      </c>
      <c r="AO49" s="154">
        <v>183.5</v>
      </c>
      <c r="AP49" s="319" t="s">
        <v>125</v>
      </c>
      <c r="AQ49" s="154"/>
      <c r="AR49" s="336"/>
      <c r="AS49" s="154">
        <v>183.5</v>
      </c>
      <c r="AT49" s="319" t="s">
        <v>125</v>
      </c>
      <c r="AU49" s="320"/>
      <c r="AV49" s="319"/>
      <c r="AW49" s="320">
        <v>183.5</v>
      </c>
      <c r="AX49" s="319" t="s">
        <v>125</v>
      </c>
      <c r="AY49" s="320"/>
      <c r="AZ49" s="319"/>
      <c r="BA49" s="320">
        <v>183.5</v>
      </c>
      <c r="BB49" s="319" t="s">
        <v>125</v>
      </c>
      <c r="BC49" s="154"/>
      <c r="BD49" s="336"/>
      <c r="BE49" s="154"/>
      <c r="BF49" s="336"/>
      <c r="BG49" s="154"/>
      <c r="BH49" s="336"/>
      <c r="BI49" s="154"/>
      <c r="BJ49" s="336"/>
      <c r="BK49" s="154"/>
      <c r="BL49" s="336"/>
      <c r="BM49" s="154"/>
      <c r="BN49" s="336"/>
      <c r="BO49" s="154"/>
      <c r="BP49" s="336"/>
      <c r="BQ49" s="154"/>
      <c r="BR49" s="336"/>
      <c r="BS49" s="154"/>
      <c r="BT49" s="336"/>
      <c r="BU49" s="154"/>
      <c r="BV49" s="336"/>
      <c r="BW49" s="154"/>
      <c r="BX49" s="336"/>
      <c r="BY49" s="154"/>
      <c r="BZ49" s="336"/>
      <c r="CA49" s="154"/>
      <c r="CB49" s="336"/>
      <c r="CC49" s="154">
        <f t="shared" si="1"/>
        <v>734</v>
      </c>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row>
    <row r="50" spans="1:124" ht="152.25" customHeight="1">
      <c r="A50" s="58"/>
      <c r="B50" s="365"/>
      <c r="C50" s="368"/>
      <c r="D50" s="166" t="s">
        <v>275</v>
      </c>
      <c r="E50" s="286">
        <v>1.1900000000000001E-2</v>
      </c>
      <c r="F50" s="139" t="s">
        <v>78</v>
      </c>
      <c r="G50" s="166" t="s">
        <v>276</v>
      </c>
      <c r="H50" s="170" t="s">
        <v>277</v>
      </c>
      <c r="I50" s="170" t="s">
        <v>278</v>
      </c>
      <c r="J50" s="167" t="s">
        <v>279</v>
      </c>
      <c r="K50" s="65">
        <v>44562</v>
      </c>
      <c r="L50" s="65">
        <v>48213</v>
      </c>
      <c r="M50" s="139" t="s">
        <v>80</v>
      </c>
      <c r="N50" s="166" t="s">
        <v>280</v>
      </c>
      <c r="O50" s="173" t="s">
        <v>281</v>
      </c>
      <c r="P50" s="139" t="s">
        <v>83</v>
      </c>
      <c r="Q50" s="139">
        <v>2</v>
      </c>
      <c r="R50" s="139">
        <v>2021</v>
      </c>
      <c r="S50" s="148">
        <v>3</v>
      </c>
      <c r="T50" s="148">
        <v>4</v>
      </c>
      <c r="U50" s="148">
        <v>5</v>
      </c>
      <c r="V50" s="148">
        <v>6</v>
      </c>
      <c r="W50" s="148">
        <v>7</v>
      </c>
      <c r="X50" s="148">
        <v>8</v>
      </c>
      <c r="Y50" s="148">
        <v>9</v>
      </c>
      <c r="Z50" s="148">
        <v>10</v>
      </c>
      <c r="AA50" s="148">
        <v>11</v>
      </c>
      <c r="AB50" s="148">
        <v>12</v>
      </c>
      <c r="AC50" s="148">
        <v>12</v>
      </c>
      <c r="AD50" s="154">
        <v>100</v>
      </c>
      <c r="AE50" s="154">
        <v>100</v>
      </c>
      <c r="AF50" s="154">
        <v>100</v>
      </c>
      <c r="AG50" s="154">
        <v>100</v>
      </c>
      <c r="AH50" s="154">
        <v>100</v>
      </c>
      <c r="AI50" s="154">
        <v>100</v>
      </c>
      <c r="AJ50" s="154">
        <v>100</v>
      </c>
      <c r="AK50" s="154">
        <v>100</v>
      </c>
      <c r="AL50" s="154">
        <v>100</v>
      </c>
      <c r="AM50" s="154">
        <v>100</v>
      </c>
      <c r="AN50" s="154">
        <f t="shared" si="0"/>
        <v>1000</v>
      </c>
      <c r="AO50" s="154">
        <v>100</v>
      </c>
      <c r="AP50" s="336" t="s">
        <v>125</v>
      </c>
      <c r="AQ50" s="154"/>
      <c r="AR50" s="336"/>
      <c r="AS50" s="154">
        <v>100</v>
      </c>
      <c r="AT50" s="336" t="s">
        <v>125</v>
      </c>
      <c r="AU50" s="154"/>
      <c r="AV50" s="336"/>
      <c r="AW50" s="154">
        <v>100</v>
      </c>
      <c r="AX50" s="336" t="s">
        <v>125</v>
      </c>
      <c r="AY50" s="154"/>
      <c r="AZ50" s="336"/>
      <c r="BA50" s="154">
        <v>100</v>
      </c>
      <c r="BB50" s="336" t="s">
        <v>125</v>
      </c>
      <c r="BC50" s="154"/>
      <c r="BD50" s="336"/>
      <c r="BE50" s="154">
        <v>100</v>
      </c>
      <c r="BF50" s="336" t="s">
        <v>125</v>
      </c>
      <c r="BG50" s="154"/>
      <c r="BH50" s="336"/>
      <c r="BI50" s="154">
        <v>100</v>
      </c>
      <c r="BJ50" s="336" t="s">
        <v>125</v>
      </c>
      <c r="BK50" s="154"/>
      <c r="BL50" s="336"/>
      <c r="BM50" s="154">
        <v>100</v>
      </c>
      <c r="BN50" s="336" t="s">
        <v>125</v>
      </c>
      <c r="BO50" s="154"/>
      <c r="BP50" s="336"/>
      <c r="BQ50" s="154">
        <v>100</v>
      </c>
      <c r="BR50" s="336" t="s">
        <v>125</v>
      </c>
      <c r="BS50" s="154"/>
      <c r="BT50" s="336"/>
      <c r="BU50" s="154">
        <v>100</v>
      </c>
      <c r="BV50" s="336" t="s">
        <v>125</v>
      </c>
      <c r="BW50" s="154"/>
      <c r="BX50" s="336"/>
      <c r="BY50" s="154">
        <v>100</v>
      </c>
      <c r="BZ50" s="336" t="s">
        <v>125</v>
      </c>
      <c r="CA50" s="154"/>
      <c r="CB50" s="336"/>
      <c r="CC50" s="154">
        <f t="shared" si="1"/>
        <v>1000</v>
      </c>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row>
    <row r="51" spans="1:124" ht="227.25" customHeight="1">
      <c r="A51" s="58"/>
      <c r="B51" s="365"/>
      <c r="C51" s="368"/>
      <c r="D51" s="60" t="s">
        <v>282</v>
      </c>
      <c r="E51" s="286">
        <v>1.1900000000000001E-2</v>
      </c>
      <c r="F51" s="139" t="s">
        <v>78</v>
      </c>
      <c r="G51" s="60" t="s">
        <v>283</v>
      </c>
      <c r="H51" s="139" t="s">
        <v>284</v>
      </c>
      <c r="I51" s="139" t="s">
        <v>285</v>
      </c>
      <c r="J51" s="167" t="s">
        <v>286</v>
      </c>
      <c r="K51" s="65">
        <v>44562</v>
      </c>
      <c r="L51" s="65">
        <v>46022</v>
      </c>
      <c r="M51" s="139" t="s">
        <v>80</v>
      </c>
      <c r="N51" s="60" t="s">
        <v>287</v>
      </c>
      <c r="O51" s="158" t="s">
        <v>288</v>
      </c>
      <c r="P51" s="139" t="s">
        <v>83</v>
      </c>
      <c r="Q51" s="61">
        <v>0</v>
      </c>
      <c r="R51" s="139">
        <v>2021</v>
      </c>
      <c r="S51" s="61">
        <v>0.1</v>
      </c>
      <c r="T51" s="61">
        <v>0.3</v>
      </c>
      <c r="U51" s="61">
        <v>0.5</v>
      </c>
      <c r="V51" s="61">
        <v>1</v>
      </c>
      <c r="W51" s="336"/>
      <c r="X51" s="336"/>
      <c r="Y51" s="336"/>
      <c r="Z51" s="336"/>
      <c r="AA51" s="336"/>
      <c r="AB51" s="336"/>
      <c r="AC51" s="61">
        <v>1</v>
      </c>
      <c r="AD51" s="320">
        <v>410</v>
      </c>
      <c r="AE51" s="154">
        <v>60</v>
      </c>
      <c r="AF51" s="154">
        <v>60</v>
      </c>
      <c r="AG51" s="154">
        <v>60</v>
      </c>
      <c r="AH51" s="154"/>
      <c r="AI51" s="154"/>
      <c r="AJ51" s="154"/>
      <c r="AK51" s="154"/>
      <c r="AL51" s="154"/>
      <c r="AM51" s="154"/>
      <c r="AN51" s="154">
        <f t="shared" si="0"/>
        <v>590</v>
      </c>
      <c r="AO51" s="320">
        <v>410</v>
      </c>
      <c r="AP51" s="319" t="s">
        <v>84</v>
      </c>
      <c r="AQ51" s="154"/>
      <c r="AR51" s="336"/>
      <c r="AS51" s="154">
        <v>60</v>
      </c>
      <c r="AT51" s="336" t="s">
        <v>125</v>
      </c>
      <c r="AU51" s="154"/>
      <c r="AV51" s="336"/>
      <c r="AW51" s="154">
        <v>60</v>
      </c>
      <c r="AX51" s="336" t="s">
        <v>125</v>
      </c>
      <c r="AY51" s="154"/>
      <c r="AZ51" s="336"/>
      <c r="BA51" s="154">
        <v>60</v>
      </c>
      <c r="BB51" s="336" t="s">
        <v>125</v>
      </c>
      <c r="BC51" s="154"/>
      <c r="BD51" s="336"/>
      <c r="BE51" s="154"/>
      <c r="BF51" s="336"/>
      <c r="BG51" s="154"/>
      <c r="BH51" s="336"/>
      <c r="BI51" s="154"/>
      <c r="BJ51" s="336"/>
      <c r="BK51" s="154"/>
      <c r="BL51" s="336"/>
      <c r="BM51" s="154"/>
      <c r="BN51" s="336"/>
      <c r="BO51" s="154"/>
      <c r="BP51" s="336"/>
      <c r="BQ51" s="154"/>
      <c r="BR51" s="336"/>
      <c r="BS51" s="154"/>
      <c r="BT51" s="336"/>
      <c r="BU51" s="154"/>
      <c r="BV51" s="336"/>
      <c r="BW51" s="154"/>
      <c r="BX51" s="336"/>
      <c r="BY51" s="154"/>
      <c r="BZ51" s="336"/>
      <c r="CA51" s="154"/>
      <c r="CB51" s="336"/>
      <c r="CC51" s="154">
        <f t="shared" si="1"/>
        <v>590</v>
      </c>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row>
    <row r="52" spans="1:124" ht="301.5" customHeight="1">
      <c r="A52" s="58"/>
      <c r="B52" s="365"/>
      <c r="C52" s="368"/>
      <c r="D52" s="166" t="s">
        <v>289</v>
      </c>
      <c r="E52" s="286">
        <v>1.1900000000000001E-2</v>
      </c>
      <c r="F52" s="139" t="s">
        <v>78</v>
      </c>
      <c r="G52" s="316" t="s">
        <v>783</v>
      </c>
      <c r="H52" s="319" t="s">
        <v>781</v>
      </c>
      <c r="I52" s="319" t="s">
        <v>782</v>
      </c>
      <c r="J52" s="167" t="s">
        <v>784</v>
      </c>
      <c r="K52" s="65">
        <v>44562</v>
      </c>
      <c r="L52" s="65">
        <v>48213</v>
      </c>
      <c r="M52" s="139" t="s">
        <v>89</v>
      </c>
      <c r="N52" s="60" t="s">
        <v>290</v>
      </c>
      <c r="O52" s="158" t="s">
        <v>291</v>
      </c>
      <c r="P52" s="139" t="s">
        <v>110</v>
      </c>
      <c r="Q52" s="61">
        <v>0</v>
      </c>
      <c r="R52" s="139">
        <v>2021</v>
      </c>
      <c r="S52" s="61">
        <v>1</v>
      </c>
      <c r="T52" s="61">
        <v>1</v>
      </c>
      <c r="U52" s="61">
        <v>1</v>
      </c>
      <c r="V52" s="61">
        <v>1</v>
      </c>
      <c r="W52" s="61">
        <v>1</v>
      </c>
      <c r="X52" s="61">
        <v>1</v>
      </c>
      <c r="Y52" s="61">
        <v>1</v>
      </c>
      <c r="Z52" s="61">
        <v>1</v>
      </c>
      <c r="AA52" s="61">
        <v>1</v>
      </c>
      <c r="AB52" s="61">
        <v>1</v>
      </c>
      <c r="AC52" s="61">
        <v>1</v>
      </c>
      <c r="AD52" s="154">
        <v>324</v>
      </c>
      <c r="AE52" s="154">
        <v>333.72</v>
      </c>
      <c r="AF52" s="154">
        <v>343.73160000000001</v>
      </c>
      <c r="AG52" s="154">
        <v>354.04354799999999</v>
      </c>
      <c r="AH52" s="154">
        <v>364.66485444</v>
      </c>
      <c r="AI52" s="154">
        <v>375.60480007320001</v>
      </c>
      <c r="AJ52" s="154">
        <v>386.87294407539599</v>
      </c>
      <c r="AK52" s="154">
        <v>398.47913239765802</v>
      </c>
      <c r="AL52" s="154">
        <v>410.43350636958797</v>
      </c>
      <c r="AM52" s="154">
        <v>422.746511560675</v>
      </c>
      <c r="AN52" s="154">
        <f t="shared" si="0"/>
        <v>3714.2968969165167</v>
      </c>
      <c r="AO52" s="154">
        <v>324</v>
      </c>
      <c r="AP52" s="336" t="s">
        <v>125</v>
      </c>
      <c r="AQ52" s="154"/>
      <c r="AR52" s="336"/>
      <c r="AS52" s="154">
        <v>333.72</v>
      </c>
      <c r="AT52" s="336" t="s">
        <v>125</v>
      </c>
      <c r="AU52" s="154"/>
      <c r="AV52" s="336"/>
      <c r="AW52" s="154">
        <v>343.73160000000001</v>
      </c>
      <c r="AX52" s="336" t="s">
        <v>125</v>
      </c>
      <c r="AY52" s="154"/>
      <c r="AZ52" s="336"/>
      <c r="BA52" s="154">
        <v>354.04354800000004</v>
      </c>
      <c r="BB52" s="336" t="s">
        <v>125</v>
      </c>
      <c r="BC52" s="154"/>
      <c r="BD52" s="336"/>
      <c r="BE52" s="154">
        <v>364.66485444000006</v>
      </c>
      <c r="BF52" s="336" t="s">
        <v>125</v>
      </c>
      <c r="BG52" s="154"/>
      <c r="BH52" s="336"/>
      <c r="BI52" s="154">
        <v>375.60480007320007</v>
      </c>
      <c r="BJ52" s="336" t="s">
        <v>125</v>
      </c>
      <c r="BK52" s="154"/>
      <c r="BL52" s="336"/>
      <c r="BM52" s="154">
        <v>386.87294407539611</v>
      </c>
      <c r="BN52" s="336" t="s">
        <v>125</v>
      </c>
      <c r="BO52" s="154"/>
      <c r="BP52" s="336"/>
      <c r="BQ52" s="154">
        <v>398.47913239765802</v>
      </c>
      <c r="BR52" s="336" t="s">
        <v>125</v>
      </c>
      <c r="BS52" s="154"/>
      <c r="BT52" s="336"/>
      <c r="BU52" s="154">
        <v>410.43350636958775</v>
      </c>
      <c r="BV52" s="336" t="s">
        <v>125</v>
      </c>
      <c r="BW52" s="154"/>
      <c r="BX52" s="336"/>
      <c r="BY52" s="154">
        <v>422.7465115606754</v>
      </c>
      <c r="BZ52" s="336" t="s">
        <v>125</v>
      </c>
      <c r="CA52" s="154"/>
      <c r="CB52" s="336"/>
      <c r="CC52" s="154">
        <f t="shared" si="1"/>
        <v>3714.2968969165172</v>
      </c>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row>
    <row r="53" spans="1:124" ht="246" customHeight="1">
      <c r="A53" s="58"/>
      <c r="B53" s="365"/>
      <c r="C53" s="368"/>
      <c r="D53" s="60" t="s">
        <v>292</v>
      </c>
      <c r="E53" s="286">
        <v>1.1900000000000001E-2</v>
      </c>
      <c r="F53" s="139" t="s">
        <v>78</v>
      </c>
      <c r="G53" s="60" t="s">
        <v>134</v>
      </c>
      <c r="H53" s="139" t="s">
        <v>293</v>
      </c>
      <c r="I53" s="139" t="s">
        <v>294</v>
      </c>
      <c r="J53" s="167" t="s">
        <v>295</v>
      </c>
      <c r="K53" s="65">
        <v>44927</v>
      </c>
      <c r="L53" s="65">
        <v>45657</v>
      </c>
      <c r="M53" s="139" t="s">
        <v>89</v>
      </c>
      <c r="N53" s="166" t="s">
        <v>296</v>
      </c>
      <c r="O53" s="173" t="s">
        <v>297</v>
      </c>
      <c r="P53" s="139" t="s">
        <v>83</v>
      </c>
      <c r="Q53" s="61">
        <v>0</v>
      </c>
      <c r="R53" s="139">
        <v>2021</v>
      </c>
      <c r="S53" s="61"/>
      <c r="T53" s="61">
        <v>0.5</v>
      </c>
      <c r="U53" s="61">
        <v>1</v>
      </c>
      <c r="V53" s="61"/>
      <c r="W53" s="336"/>
      <c r="X53" s="336"/>
      <c r="Y53" s="336"/>
      <c r="Z53" s="336"/>
      <c r="AA53" s="336"/>
      <c r="AB53" s="336"/>
      <c r="AC53" s="61"/>
      <c r="AD53" s="154"/>
      <c r="AE53" s="154">
        <v>21.6</v>
      </c>
      <c r="AF53" s="154">
        <v>22.248000000000001</v>
      </c>
      <c r="AG53" s="154"/>
      <c r="AH53" s="154"/>
      <c r="AI53" s="154"/>
      <c r="AJ53" s="154"/>
      <c r="AK53" s="154"/>
      <c r="AL53" s="154"/>
      <c r="AM53" s="154"/>
      <c r="AN53" s="154">
        <f>IF(SUM(AD53:AM53)=0,"",SUM(AD53:AM53))</f>
        <v>43.847999999999999</v>
      </c>
      <c r="AO53" s="154"/>
      <c r="AP53" s="336"/>
      <c r="AQ53" s="154"/>
      <c r="AR53" s="336"/>
      <c r="AS53" s="154">
        <v>21.6</v>
      </c>
      <c r="AT53" s="336" t="s">
        <v>84</v>
      </c>
      <c r="AU53" s="154"/>
      <c r="AV53" s="336"/>
      <c r="AW53" s="154">
        <v>22.248000000000001</v>
      </c>
      <c r="AX53" s="336" t="s">
        <v>84</v>
      </c>
      <c r="AY53" s="154"/>
      <c r="AZ53" s="336"/>
      <c r="BA53" s="154"/>
      <c r="BB53" s="336"/>
      <c r="BC53" s="154"/>
      <c r="BD53" s="336"/>
      <c r="BE53" s="154"/>
      <c r="BF53" s="336"/>
      <c r="BG53" s="154"/>
      <c r="BH53" s="336"/>
      <c r="BI53" s="154"/>
      <c r="BJ53" s="336"/>
      <c r="BK53" s="154"/>
      <c r="BL53" s="336"/>
      <c r="BM53" s="154"/>
      <c r="BN53" s="336"/>
      <c r="BO53" s="154"/>
      <c r="BP53" s="336"/>
      <c r="BQ53" s="154"/>
      <c r="BR53" s="336"/>
      <c r="BS53" s="154"/>
      <c r="BT53" s="336"/>
      <c r="BU53" s="154"/>
      <c r="BV53" s="336"/>
      <c r="BW53" s="154"/>
      <c r="BX53" s="336"/>
      <c r="BY53" s="154"/>
      <c r="BZ53" s="336"/>
      <c r="CA53" s="154"/>
      <c r="CB53" s="336"/>
      <c r="CC53" s="154">
        <f t="shared" si="1"/>
        <v>43.847999999999999</v>
      </c>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row>
    <row r="54" spans="1:124" ht="223.25" customHeight="1">
      <c r="A54" s="58"/>
      <c r="B54" s="365"/>
      <c r="C54" s="368"/>
      <c r="D54" s="166" t="s">
        <v>298</v>
      </c>
      <c r="E54" s="286">
        <v>1.1900000000000001E-2</v>
      </c>
      <c r="F54" s="139" t="s">
        <v>78</v>
      </c>
      <c r="G54" s="60" t="s">
        <v>283</v>
      </c>
      <c r="H54" s="139" t="s">
        <v>270</v>
      </c>
      <c r="I54" s="139" t="s">
        <v>271</v>
      </c>
      <c r="J54" s="167" t="s">
        <v>272</v>
      </c>
      <c r="K54" s="65">
        <v>44562</v>
      </c>
      <c r="L54" s="65">
        <v>46022</v>
      </c>
      <c r="M54" s="139" t="s">
        <v>89</v>
      </c>
      <c r="N54" s="60" t="s">
        <v>299</v>
      </c>
      <c r="O54" s="158" t="s">
        <v>300</v>
      </c>
      <c r="P54" s="139" t="s">
        <v>83</v>
      </c>
      <c r="Q54" s="61">
        <v>0</v>
      </c>
      <c r="R54" s="139">
        <v>2021</v>
      </c>
      <c r="S54" s="61">
        <v>0.1</v>
      </c>
      <c r="T54" s="61">
        <v>0.3</v>
      </c>
      <c r="U54" s="61">
        <v>0.5</v>
      </c>
      <c r="V54" s="61">
        <v>1</v>
      </c>
      <c r="W54" s="336"/>
      <c r="X54" s="336"/>
      <c r="Y54" s="336"/>
      <c r="Z54" s="336"/>
      <c r="AA54" s="336"/>
      <c r="AB54" s="336"/>
      <c r="AC54" s="61">
        <v>1</v>
      </c>
      <c r="AD54" s="154">
        <v>700</v>
      </c>
      <c r="AE54" s="154">
        <v>300</v>
      </c>
      <c r="AF54" s="154">
        <v>250</v>
      </c>
      <c r="AG54" s="154">
        <v>250</v>
      </c>
      <c r="AH54" s="154"/>
      <c r="AI54" s="154"/>
      <c r="AJ54" s="154"/>
      <c r="AK54" s="154"/>
      <c r="AL54" s="154"/>
      <c r="AM54" s="154"/>
      <c r="AN54" s="154">
        <f t="shared" si="0"/>
        <v>1500</v>
      </c>
      <c r="AO54" s="154">
        <v>700</v>
      </c>
      <c r="AP54" s="336" t="s">
        <v>125</v>
      </c>
      <c r="AQ54" s="154"/>
      <c r="AR54" s="336"/>
      <c r="AS54" s="154">
        <v>300</v>
      </c>
      <c r="AT54" s="336" t="s">
        <v>125</v>
      </c>
      <c r="AU54" s="154"/>
      <c r="AV54" s="336"/>
      <c r="AW54" s="154">
        <v>250</v>
      </c>
      <c r="AX54" s="336" t="s">
        <v>125</v>
      </c>
      <c r="AY54" s="154"/>
      <c r="AZ54" s="336"/>
      <c r="BA54" s="154">
        <v>250</v>
      </c>
      <c r="BB54" s="336" t="s">
        <v>125</v>
      </c>
      <c r="BC54" s="154"/>
      <c r="BD54" s="336"/>
      <c r="BE54" s="154"/>
      <c r="BF54" s="336"/>
      <c r="BG54" s="154"/>
      <c r="BH54" s="336"/>
      <c r="BI54" s="154"/>
      <c r="BJ54" s="336"/>
      <c r="BK54" s="154"/>
      <c r="BL54" s="336"/>
      <c r="BM54" s="154"/>
      <c r="BN54" s="336"/>
      <c r="BO54" s="154"/>
      <c r="BP54" s="336"/>
      <c r="BQ54" s="154"/>
      <c r="BR54" s="336"/>
      <c r="BS54" s="154"/>
      <c r="BT54" s="336"/>
      <c r="BU54" s="154"/>
      <c r="BV54" s="336"/>
      <c r="BW54" s="154"/>
      <c r="BX54" s="336"/>
      <c r="BY54" s="154"/>
      <c r="BZ54" s="336"/>
      <c r="CA54" s="154"/>
      <c r="CB54" s="336"/>
      <c r="CC54" s="154">
        <f t="shared" si="1"/>
        <v>1500</v>
      </c>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row>
    <row r="55" spans="1:124" ht="240" customHeight="1">
      <c r="A55" s="58"/>
      <c r="B55" s="365"/>
      <c r="C55" s="368"/>
      <c r="D55" s="166" t="s">
        <v>301</v>
      </c>
      <c r="E55" s="286">
        <v>1.1900000000000001E-2</v>
      </c>
      <c r="F55" s="139" t="s">
        <v>78</v>
      </c>
      <c r="G55" s="60" t="s">
        <v>179</v>
      </c>
      <c r="H55" s="139" t="s">
        <v>302</v>
      </c>
      <c r="I55" s="139" t="s">
        <v>303</v>
      </c>
      <c r="J55" s="167" t="s">
        <v>182</v>
      </c>
      <c r="K55" s="65">
        <v>44562</v>
      </c>
      <c r="L55" s="65">
        <v>46022</v>
      </c>
      <c r="M55" s="139" t="s">
        <v>80</v>
      </c>
      <c r="N55" s="60" t="s">
        <v>304</v>
      </c>
      <c r="O55" s="158" t="s">
        <v>802</v>
      </c>
      <c r="P55" s="139" t="s">
        <v>83</v>
      </c>
      <c r="Q55" s="61">
        <v>0</v>
      </c>
      <c r="R55" s="139">
        <v>2021</v>
      </c>
      <c r="S55" s="61">
        <v>0.25</v>
      </c>
      <c r="T55" s="61">
        <v>0.5</v>
      </c>
      <c r="U55" s="61">
        <v>0.75</v>
      </c>
      <c r="V55" s="61">
        <v>1</v>
      </c>
      <c r="W55" s="336"/>
      <c r="X55" s="336"/>
      <c r="Y55" s="336"/>
      <c r="Z55" s="336"/>
      <c r="AA55" s="336"/>
      <c r="AB55" s="336"/>
      <c r="AC55" s="61">
        <v>1</v>
      </c>
      <c r="AD55" s="154">
        <v>300</v>
      </c>
      <c r="AE55" s="154">
        <v>250</v>
      </c>
      <c r="AF55" s="154">
        <v>250</v>
      </c>
      <c r="AG55" s="154">
        <v>250</v>
      </c>
      <c r="AH55" s="154"/>
      <c r="AI55" s="154"/>
      <c r="AJ55" s="154"/>
      <c r="AK55" s="154"/>
      <c r="AL55" s="154"/>
      <c r="AM55" s="154"/>
      <c r="AN55" s="154">
        <f t="shared" si="0"/>
        <v>1050</v>
      </c>
      <c r="AO55" s="154">
        <v>300</v>
      </c>
      <c r="AP55" s="336" t="s">
        <v>84</v>
      </c>
      <c r="AQ55" s="154"/>
      <c r="AR55" s="336"/>
      <c r="AS55" s="154">
        <v>250</v>
      </c>
      <c r="AT55" s="336" t="s">
        <v>84</v>
      </c>
      <c r="AU55" s="154"/>
      <c r="AV55" s="336"/>
      <c r="AW55" s="154">
        <v>250</v>
      </c>
      <c r="AX55" s="336" t="s">
        <v>84</v>
      </c>
      <c r="AY55" s="154"/>
      <c r="AZ55" s="336"/>
      <c r="BA55" s="154">
        <v>250</v>
      </c>
      <c r="BB55" s="336" t="s">
        <v>84</v>
      </c>
      <c r="BC55" s="154"/>
      <c r="BD55" s="336"/>
      <c r="BE55" s="154"/>
      <c r="BF55" s="336"/>
      <c r="BG55" s="154"/>
      <c r="BH55" s="336"/>
      <c r="BI55" s="154"/>
      <c r="BJ55" s="336"/>
      <c r="BK55" s="154"/>
      <c r="BL55" s="336"/>
      <c r="BM55" s="154"/>
      <c r="BN55" s="336"/>
      <c r="BO55" s="154"/>
      <c r="BP55" s="336"/>
      <c r="BQ55" s="154"/>
      <c r="BR55" s="336"/>
      <c r="BS55" s="154"/>
      <c r="BT55" s="336"/>
      <c r="BU55" s="154"/>
      <c r="BV55" s="336"/>
      <c r="BW55" s="154"/>
      <c r="BX55" s="336"/>
      <c r="BY55" s="154"/>
      <c r="BZ55" s="336"/>
      <c r="CA55" s="154"/>
      <c r="CB55" s="336"/>
      <c r="CC55" s="154">
        <f t="shared" si="1"/>
        <v>1050</v>
      </c>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row>
    <row r="56" spans="1:124" ht="271.5" customHeight="1">
      <c r="A56" s="58"/>
      <c r="B56" s="365"/>
      <c r="C56" s="368"/>
      <c r="D56" s="166" t="s">
        <v>305</v>
      </c>
      <c r="E56" s="286">
        <v>1.1900000000000001E-2</v>
      </c>
      <c r="F56" s="139" t="s">
        <v>78</v>
      </c>
      <c r="G56" s="166" t="s">
        <v>276</v>
      </c>
      <c r="H56" s="170" t="s">
        <v>277</v>
      </c>
      <c r="I56" s="139" t="s">
        <v>278</v>
      </c>
      <c r="J56" s="167" t="s">
        <v>279</v>
      </c>
      <c r="K56" s="65">
        <v>44562</v>
      </c>
      <c r="L56" s="65">
        <v>48213</v>
      </c>
      <c r="M56" s="139" t="s">
        <v>80</v>
      </c>
      <c r="N56" s="166" t="s">
        <v>306</v>
      </c>
      <c r="O56" s="173" t="s">
        <v>307</v>
      </c>
      <c r="P56" s="139" t="s">
        <v>83</v>
      </c>
      <c r="Q56" s="61">
        <v>0</v>
      </c>
      <c r="R56" s="139">
        <v>2021</v>
      </c>
      <c r="S56" s="61">
        <v>0.1</v>
      </c>
      <c r="T56" s="61">
        <v>0.3</v>
      </c>
      <c r="U56" s="61">
        <v>0.5</v>
      </c>
      <c r="V56" s="61">
        <v>0.55000000000000004</v>
      </c>
      <c r="W56" s="61">
        <v>0.6</v>
      </c>
      <c r="X56" s="61">
        <v>0.65</v>
      </c>
      <c r="Y56" s="61">
        <v>0.7</v>
      </c>
      <c r="Z56" s="61">
        <v>0.75</v>
      </c>
      <c r="AA56" s="61">
        <v>0.8</v>
      </c>
      <c r="AB56" s="61">
        <v>1</v>
      </c>
      <c r="AC56" s="61">
        <v>1</v>
      </c>
      <c r="AD56" s="154">
        <v>100</v>
      </c>
      <c r="AE56" s="154">
        <v>100</v>
      </c>
      <c r="AF56" s="154">
        <v>100</v>
      </c>
      <c r="AG56" s="154">
        <v>100</v>
      </c>
      <c r="AH56" s="154">
        <v>100</v>
      </c>
      <c r="AI56" s="154">
        <v>100</v>
      </c>
      <c r="AJ56" s="154">
        <v>100</v>
      </c>
      <c r="AK56" s="154">
        <v>100</v>
      </c>
      <c r="AL56" s="154">
        <v>100</v>
      </c>
      <c r="AM56" s="154">
        <v>100</v>
      </c>
      <c r="AN56" s="154">
        <f t="shared" si="0"/>
        <v>1000</v>
      </c>
      <c r="AO56" s="154">
        <v>100</v>
      </c>
      <c r="AP56" s="336" t="s">
        <v>125</v>
      </c>
      <c r="AQ56" s="154"/>
      <c r="AR56" s="336"/>
      <c r="AS56" s="154">
        <v>100</v>
      </c>
      <c r="AT56" s="336" t="s">
        <v>125</v>
      </c>
      <c r="AU56" s="154"/>
      <c r="AV56" s="336"/>
      <c r="AW56" s="154">
        <v>100</v>
      </c>
      <c r="AX56" s="336" t="s">
        <v>125</v>
      </c>
      <c r="AY56" s="154"/>
      <c r="AZ56" s="336"/>
      <c r="BA56" s="154">
        <v>100</v>
      </c>
      <c r="BB56" s="336" t="s">
        <v>125</v>
      </c>
      <c r="BC56" s="154"/>
      <c r="BD56" s="336"/>
      <c r="BE56" s="154">
        <v>100</v>
      </c>
      <c r="BF56" s="336" t="s">
        <v>125</v>
      </c>
      <c r="BG56" s="154"/>
      <c r="BH56" s="336"/>
      <c r="BI56" s="154">
        <v>100</v>
      </c>
      <c r="BJ56" s="336" t="s">
        <v>125</v>
      </c>
      <c r="BK56" s="154"/>
      <c r="BL56" s="336"/>
      <c r="BM56" s="154">
        <v>100</v>
      </c>
      <c r="BN56" s="336" t="s">
        <v>125</v>
      </c>
      <c r="BO56" s="154"/>
      <c r="BP56" s="336"/>
      <c r="BQ56" s="154">
        <v>100</v>
      </c>
      <c r="BR56" s="336" t="s">
        <v>125</v>
      </c>
      <c r="BS56" s="154"/>
      <c r="BT56" s="336"/>
      <c r="BU56" s="154">
        <v>100</v>
      </c>
      <c r="BV56" s="336" t="s">
        <v>125</v>
      </c>
      <c r="BW56" s="154"/>
      <c r="BX56" s="336"/>
      <c r="BY56" s="154">
        <v>100</v>
      </c>
      <c r="BZ56" s="336" t="s">
        <v>125</v>
      </c>
      <c r="CA56" s="154"/>
      <c r="CB56" s="336"/>
      <c r="CC56" s="154">
        <f t="shared" si="1"/>
        <v>1000</v>
      </c>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row>
    <row r="57" spans="1:124" ht="313.5" customHeight="1">
      <c r="A57" s="58"/>
      <c r="B57" s="365"/>
      <c r="C57" s="368"/>
      <c r="D57" s="316" t="s">
        <v>785</v>
      </c>
      <c r="E57" s="286">
        <v>1.1900000000000001E-2</v>
      </c>
      <c r="F57" s="139" t="s">
        <v>78</v>
      </c>
      <c r="G57" s="60" t="s">
        <v>308</v>
      </c>
      <c r="H57" s="319" t="s">
        <v>786</v>
      </c>
      <c r="I57" s="319" t="s">
        <v>787</v>
      </c>
      <c r="J57" s="167" t="s">
        <v>788</v>
      </c>
      <c r="K57" s="65">
        <v>44562</v>
      </c>
      <c r="L57" s="65">
        <v>46022</v>
      </c>
      <c r="M57" s="139" t="s">
        <v>80</v>
      </c>
      <c r="N57" s="316" t="s">
        <v>789</v>
      </c>
      <c r="O57" s="321" t="s">
        <v>790</v>
      </c>
      <c r="P57" s="139" t="s">
        <v>83</v>
      </c>
      <c r="Q57" s="61">
        <v>0</v>
      </c>
      <c r="R57" s="139">
        <v>2021</v>
      </c>
      <c r="S57" s="61">
        <v>0.1</v>
      </c>
      <c r="T57" s="61">
        <v>0.3</v>
      </c>
      <c r="U57" s="61">
        <v>0.5</v>
      </c>
      <c r="V57" s="61">
        <v>1</v>
      </c>
      <c r="W57" s="336"/>
      <c r="X57" s="336"/>
      <c r="Y57" s="336"/>
      <c r="Z57" s="336"/>
      <c r="AA57" s="336"/>
      <c r="AB57" s="336"/>
      <c r="AC57" s="61">
        <v>1</v>
      </c>
      <c r="AD57" s="320">
        <v>50</v>
      </c>
      <c r="AE57" s="154">
        <v>500</v>
      </c>
      <c r="AF57" s="154">
        <v>300</v>
      </c>
      <c r="AG57" s="154">
        <v>100</v>
      </c>
      <c r="AH57" s="154"/>
      <c r="AI57" s="154"/>
      <c r="AJ57" s="154"/>
      <c r="AK57" s="154"/>
      <c r="AL57" s="154"/>
      <c r="AM57" s="154"/>
      <c r="AN57" s="154">
        <f t="shared" si="0"/>
        <v>950</v>
      </c>
      <c r="AO57" s="320">
        <v>50</v>
      </c>
      <c r="AP57" s="336" t="s">
        <v>84</v>
      </c>
      <c r="AQ57" s="154"/>
      <c r="AR57" s="336"/>
      <c r="AS57" s="154">
        <v>500</v>
      </c>
      <c r="AT57" s="336" t="s">
        <v>84</v>
      </c>
      <c r="AU57" s="154"/>
      <c r="AV57" s="336"/>
      <c r="AW57" s="154">
        <v>300</v>
      </c>
      <c r="AX57" s="336" t="s">
        <v>84</v>
      </c>
      <c r="AY57" s="154"/>
      <c r="AZ57" s="336"/>
      <c r="BA57" s="154">
        <v>100</v>
      </c>
      <c r="BB57" s="336" t="s">
        <v>84</v>
      </c>
      <c r="BC57" s="154"/>
      <c r="BD57" s="336"/>
      <c r="BE57" s="154"/>
      <c r="BF57" s="336"/>
      <c r="BG57" s="154"/>
      <c r="BH57" s="336"/>
      <c r="BI57" s="154"/>
      <c r="BJ57" s="336"/>
      <c r="BK57" s="154"/>
      <c r="BL57" s="336"/>
      <c r="BM57" s="154"/>
      <c r="BN57" s="336"/>
      <c r="BO57" s="154"/>
      <c r="BP57" s="336"/>
      <c r="BQ57" s="154"/>
      <c r="BR57" s="336"/>
      <c r="BS57" s="154"/>
      <c r="BT57" s="336"/>
      <c r="BU57" s="154"/>
      <c r="BV57" s="336"/>
      <c r="BW57" s="154"/>
      <c r="BX57" s="336"/>
      <c r="BY57" s="154"/>
      <c r="BZ57" s="336"/>
      <c r="CA57" s="154"/>
      <c r="CB57" s="336"/>
      <c r="CC57" s="154">
        <f t="shared" si="1"/>
        <v>950</v>
      </c>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row>
    <row r="58" spans="1:124" ht="206.25" customHeight="1">
      <c r="A58" s="58"/>
      <c r="B58" s="365"/>
      <c r="C58" s="368"/>
      <c r="D58" s="166" t="s">
        <v>309</v>
      </c>
      <c r="E58" s="286">
        <v>1.1900000000000001E-2</v>
      </c>
      <c r="F58" s="139" t="s">
        <v>78</v>
      </c>
      <c r="G58" s="60" t="s">
        <v>310</v>
      </c>
      <c r="H58" s="319" t="s">
        <v>791</v>
      </c>
      <c r="I58" s="319" t="s">
        <v>793</v>
      </c>
      <c r="J58" s="167" t="s">
        <v>792</v>
      </c>
      <c r="K58" s="65">
        <v>44562</v>
      </c>
      <c r="L58" s="65">
        <v>47848</v>
      </c>
      <c r="M58" s="139" t="s">
        <v>80</v>
      </c>
      <c r="N58" s="166" t="s">
        <v>311</v>
      </c>
      <c r="O58" s="173" t="s">
        <v>312</v>
      </c>
      <c r="P58" s="139" t="s">
        <v>83</v>
      </c>
      <c r="Q58" s="61">
        <v>0</v>
      </c>
      <c r="R58" s="139">
        <v>2021</v>
      </c>
      <c r="S58" s="61">
        <v>0.1</v>
      </c>
      <c r="T58" s="61">
        <v>0.3</v>
      </c>
      <c r="U58" s="61">
        <v>0.4</v>
      </c>
      <c r="V58" s="61">
        <v>0.5</v>
      </c>
      <c r="W58" s="61">
        <v>0.6</v>
      </c>
      <c r="X58" s="61">
        <v>0.7</v>
      </c>
      <c r="Y58" s="61">
        <v>0.8</v>
      </c>
      <c r="Z58" s="61">
        <v>0.9</v>
      </c>
      <c r="AA58" s="61">
        <v>1</v>
      </c>
      <c r="AB58" s="61"/>
      <c r="AC58" s="61">
        <v>1</v>
      </c>
      <c r="AD58" s="154">
        <v>1500</v>
      </c>
      <c r="AE58" s="154">
        <v>1800</v>
      </c>
      <c r="AF58" s="154">
        <v>1500</v>
      </c>
      <c r="AG58" s="154">
        <v>1500</v>
      </c>
      <c r="AH58" s="154">
        <v>800</v>
      </c>
      <c r="AI58" s="154">
        <v>840</v>
      </c>
      <c r="AJ58" s="154">
        <v>882</v>
      </c>
      <c r="AK58" s="154">
        <v>926.1</v>
      </c>
      <c r="AL58" s="154">
        <v>1993.4302499999999</v>
      </c>
      <c r="AM58" s="154"/>
      <c r="AN58" s="154">
        <f>IF(SUM(AD58:AM58)=0,"",SUM(AD58:AM58))</f>
        <v>11741.53025</v>
      </c>
      <c r="AO58" s="154">
        <v>1500</v>
      </c>
      <c r="AP58" s="336" t="s">
        <v>84</v>
      </c>
      <c r="AQ58" s="154"/>
      <c r="AR58" s="148"/>
      <c r="AS58" s="154">
        <v>1800</v>
      </c>
      <c r="AT58" s="336" t="s">
        <v>84</v>
      </c>
      <c r="AU58" s="154"/>
      <c r="AV58" s="148"/>
      <c r="AW58" s="154">
        <v>1500</v>
      </c>
      <c r="AX58" s="336" t="s">
        <v>84</v>
      </c>
      <c r="AY58" s="154"/>
      <c r="AZ58" s="148"/>
      <c r="BA58" s="154">
        <v>1500</v>
      </c>
      <c r="BB58" s="336" t="s">
        <v>84</v>
      </c>
      <c r="BC58" s="154"/>
      <c r="BD58" s="148"/>
      <c r="BE58" s="154">
        <v>800</v>
      </c>
      <c r="BF58" s="336" t="s">
        <v>84</v>
      </c>
      <c r="BG58" s="154"/>
      <c r="BH58" s="148"/>
      <c r="BI58" s="154">
        <v>840</v>
      </c>
      <c r="BJ58" s="336" t="s">
        <v>84</v>
      </c>
      <c r="BK58" s="154"/>
      <c r="BL58" s="148"/>
      <c r="BM58" s="154">
        <v>882</v>
      </c>
      <c r="BN58" s="336" t="s">
        <v>84</v>
      </c>
      <c r="BO58" s="154"/>
      <c r="BP58" s="148"/>
      <c r="BQ58" s="154">
        <v>926.1</v>
      </c>
      <c r="BR58" s="336" t="s">
        <v>84</v>
      </c>
      <c r="BS58" s="154"/>
      <c r="BT58" s="148"/>
      <c r="BU58" s="154">
        <v>1993.4302499999999</v>
      </c>
      <c r="BV58" s="336" t="s">
        <v>84</v>
      </c>
      <c r="BW58" s="154"/>
      <c r="BX58" s="148"/>
      <c r="BY58" s="154"/>
      <c r="BZ58" s="148"/>
      <c r="CA58" s="154"/>
      <c r="CB58" s="148"/>
      <c r="CC58" s="154">
        <f t="shared" si="1"/>
        <v>11741.53025</v>
      </c>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row>
    <row r="59" spans="1:124" ht="200.25" customHeight="1">
      <c r="A59" s="58"/>
      <c r="B59" s="366"/>
      <c r="C59" s="369"/>
      <c r="D59" s="166" t="s">
        <v>313</v>
      </c>
      <c r="E59" s="286">
        <v>1.21E-2</v>
      </c>
      <c r="F59" s="170" t="s">
        <v>78</v>
      </c>
      <c r="G59" s="166" t="s">
        <v>179</v>
      </c>
      <c r="H59" s="170" t="s">
        <v>302</v>
      </c>
      <c r="I59" s="170" t="s">
        <v>181</v>
      </c>
      <c r="J59" s="167" t="s">
        <v>314</v>
      </c>
      <c r="K59" s="65">
        <v>44562</v>
      </c>
      <c r="L59" s="65">
        <v>46387</v>
      </c>
      <c r="M59" s="139" t="s">
        <v>80</v>
      </c>
      <c r="N59" s="60" t="s">
        <v>315</v>
      </c>
      <c r="O59" s="158" t="s">
        <v>316</v>
      </c>
      <c r="P59" s="139" t="s">
        <v>83</v>
      </c>
      <c r="Q59" s="61">
        <v>0</v>
      </c>
      <c r="R59" s="139">
        <v>2021</v>
      </c>
      <c r="S59" s="61">
        <v>0.1</v>
      </c>
      <c r="T59" s="61">
        <v>0.2</v>
      </c>
      <c r="U59" s="61">
        <v>0.3</v>
      </c>
      <c r="V59" s="61">
        <v>0.6</v>
      </c>
      <c r="W59" s="61">
        <v>1</v>
      </c>
      <c r="X59" s="61"/>
      <c r="Y59" s="61"/>
      <c r="Z59" s="61"/>
      <c r="AA59" s="61"/>
      <c r="AB59" s="61"/>
      <c r="AC59" s="61">
        <v>1</v>
      </c>
      <c r="AD59" s="154">
        <v>400</v>
      </c>
      <c r="AE59" s="154">
        <v>400</v>
      </c>
      <c r="AF59" s="154">
        <v>400</v>
      </c>
      <c r="AG59" s="154">
        <v>400</v>
      </c>
      <c r="AH59" s="154">
        <v>400</v>
      </c>
      <c r="AI59" s="154"/>
      <c r="AJ59" s="154"/>
      <c r="AK59" s="154"/>
      <c r="AL59" s="154"/>
      <c r="AM59" s="154"/>
      <c r="AN59" s="154">
        <f>IF(SUM(AD59:AM59)=0,"",SUM(AD59:AM59))</f>
        <v>2000</v>
      </c>
      <c r="AO59" s="154">
        <v>400</v>
      </c>
      <c r="AP59" s="336" t="s">
        <v>84</v>
      </c>
      <c r="AQ59" s="154"/>
      <c r="AR59" s="148"/>
      <c r="AS59" s="154">
        <v>400</v>
      </c>
      <c r="AT59" s="336" t="s">
        <v>84</v>
      </c>
      <c r="AU59" s="154"/>
      <c r="AV59" s="148"/>
      <c r="AW59" s="154">
        <v>400</v>
      </c>
      <c r="AX59" s="336" t="s">
        <v>84</v>
      </c>
      <c r="AY59" s="154"/>
      <c r="AZ59" s="148"/>
      <c r="BA59" s="154">
        <v>400</v>
      </c>
      <c r="BB59" s="336" t="s">
        <v>84</v>
      </c>
      <c r="BC59" s="154"/>
      <c r="BD59" s="148"/>
      <c r="BE59" s="154">
        <v>400</v>
      </c>
      <c r="BF59" s="336" t="s">
        <v>84</v>
      </c>
      <c r="BG59" s="154"/>
      <c r="BH59" s="148"/>
      <c r="BI59" s="154"/>
      <c r="BJ59" s="148"/>
      <c r="BK59" s="154"/>
      <c r="BL59" s="148"/>
      <c r="BM59" s="154"/>
      <c r="BN59" s="148"/>
      <c r="BO59" s="154"/>
      <c r="BP59" s="148"/>
      <c r="BQ59" s="154"/>
      <c r="BR59" s="148"/>
      <c r="BS59" s="154"/>
      <c r="BT59" s="148"/>
      <c r="BU59" s="154"/>
      <c r="BV59" s="148"/>
      <c r="BW59" s="154"/>
      <c r="BX59" s="148"/>
      <c r="BY59" s="154"/>
      <c r="BZ59" s="148"/>
      <c r="CA59" s="154"/>
      <c r="CB59" s="148"/>
      <c r="CC59" s="154">
        <f t="shared" si="1"/>
        <v>2000</v>
      </c>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row>
    <row r="60" spans="1:124" ht="183.75" customHeight="1">
      <c r="A60" s="58"/>
      <c r="B60" s="364" t="s">
        <v>317</v>
      </c>
      <c r="C60" s="367">
        <v>0.14199999999999999</v>
      </c>
      <c r="D60" s="60" t="s">
        <v>318</v>
      </c>
      <c r="E60" s="286">
        <v>1.5800000000000002E-2</v>
      </c>
      <c r="F60" s="139" t="s">
        <v>78</v>
      </c>
      <c r="G60" s="60" t="s">
        <v>319</v>
      </c>
      <c r="H60" s="139" t="s">
        <v>320</v>
      </c>
      <c r="I60" s="139" t="s">
        <v>321</v>
      </c>
      <c r="J60" s="167" t="s">
        <v>322</v>
      </c>
      <c r="K60" s="65">
        <v>44562</v>
      </c>
      <c r="L60" s="65">
        <v>45657</v>
      </c>
      <c r="M60" s="139" t="s">
        <v>89</v>
      </c>
      <c r="N60" s="60" t="s">
        <v>323</v>
      </c>
      <c r="O60" s="158" t="s">
        <v>324</v>
      </c>
      <c r="P60" s="139" t="s">
        <v>83</v>
      </c>
      <c r="Q60" s="61">
        <v>0.2</v>
      </c>
      <c r="R60" s="139">
        <v>2021</v>
      </c>
      <c r="S60" s="61">
        <v>0.3</v>
      </c>
      <c r="T60" s="61">
        <v>0.6</v>
      </c>
      <c r="U60" s="61">
        <v>1</v>
      </c>
      <c r="V60" s="336"/>
      <c r="W60" s="336"/>
      <c r="X60" s="336"/>
      <c r="Y60" s="336"/>
      <c r="Z60" s="336"/>
      <c r="AA60" s="336"/>
      <c r="AB60" s="336"/>
      <c r="AC60" s="61">
        <v>1</v>
      </c>
      <c r="AD60" s="154">
        <v>150</v>
      </c>
      <c r="AE60" s="154">
        <v>150</v>
      </c>
      <c r="AF60" s="154">
        <v>150</v>
      </c>
      <c r="AG60" s="154"/>
      <c r="AH60" s="154"/>
      <c r="AI60" s="154"/>
      <c r="AJ60" s="154"/>
      <c r="AK60" s="154"/>
      <c r="AL60" s="154"/>
      <c r="AM60" s="154"/>
      <c r="AN60" s="154">
        <f t="shared" si="0"/>
        <v>450</v>
      </c>
      <c r="AO60" s="154">
        <v>150</v>
      </c>
      <c r="AP60" s="336" t="s">
        <v>84</v>
      </c>
      <c r="AQ60" s="154"/>
      <c r="AR60" s="336"/>
      <c r="AS60" s="154">
        <v>150</v>
      </c>
      <c r="AT60" s="336" t="s">
        <v>84</v>
      </c>
      <c r="AU60" s="154"/>
      <c r="AV60" s="336"/>
      <c r="AW60" s="154">
        <v>150</v>
      </c>
      <c r="AX60" s="336" t="s">
        <v>84</v>
      </c>
      <c r="AY60" s="154"/>
      <c r="AZ60" s="336"/>
      <c r="BA60" s="154"/>
      <c r="BB60" s="336"/>
      <c r="BC60" s="154"/>
      <c r="BD60" s="336"/>
      <c r="BE60" s="154"/>
      <c r="BF60" s="336"/>
      <c r="BG60" s="154"/>
      <c r="BH60" s="336"/>
      <c r="BI60" s="154"/>
      <c r="BJ60" s="336"/>
      <c r="BK60" s="154"/>
      <c r="BL60" s="336"/>
      <c r="BM60" s="154"/>
      <c r="BN60" s="336"/>
      <c r="BO60" s="154"/>
      <c r="BP60" s="336"/>
      <c r="BQ60" s="154"/>
      <c r="BR60" s="336"/>
      <c r="BS60" s="154"/>
      <c r="BT60" s="336"/>
      <c r="BU60" s="154"/>
      <c r="BV60" s="336"/>
      <c r="BW60" s="154"/>
      <c r="BX60" s="336"/>
      <c r="BY60" s="154"/>
      <c r="BZ60" s="336"/>
      <c r="CA60" s="154"/>
      <c r="CB60" s="336"/>
      <c r="CC60" s="154">
        <f t="shared" si="1"/>
        <v>450</v>
      </c>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row>
    <row r="61" spans="1:124" ht="165" customHeight="1">
      <c r="B61" s="365"/>
      <c r="C61" s="368"/>
      <c r="D61" s="60" t="s">
        <v>325</v>
      </c>
      <c r="E61" s="286">
        <v>1.5800000000000002E-2</v>
      </c>
      <c r="F61" s="139" t="s">
        <v>78</v>
      </c>
      <c r="G61" s="60" t="s">
        <v>246</v>
      </c>
      <c r="H61" s="139" t="s">
        <v>326</v>
      </c>
      <c r="I61" s="139" t="s">
        <v>327</v>
      </c>
      <c r="J61" s="167" t="s">
        <v>328</v>
      </c>
      <c r="K61" s="65">
        <v>44562</v>
      </c>
      <c r="L61" s="65">
        <v>46022</v>
      </c>
      <c r="M61" s="139" t="s">
        <v>80</v>
      </c>
      <c r="N61" s="60" t="s">
        <v>329</v>
      </c>
      <c r="O61" s="158" t="s">
        <v>330</v>
      </c>
      <c r="P61" s="139" t="s">
        <v>83</v>
      </c>
      <c r="Q61" s="61">
        <v>0</v>
      </c>
      <c r="R61" s="139">
        <v>2021</v>
      </c>
      <c r="S61" s="61">
        <v>0.3</v>
      </c>
      <c r="T61" s="61">
        <v>0.4</v>
      </c>
      <c r="U61" s="61">
        <v>0.5</v>
      </c>
      <c r="V61" s="61">
        <v>1</v>
      </c>
      <c r="W61" s="336"/>
      <c r="X61" s="336"/>
      <c r="Y61" s="336"/>
      <c r="Z61" s="336"/>
      <c r="AA61" s="336"/>
      <c r="AB61" s="336"/>
      <c r="AC61" s="61">
        <v>1</v>
      </c>
      <c r="AD61" s="154">
        <v>100</v>
      </c>
      <c r="AE61" s="154">
        <v>100</v>
      </c>
      <c r="AF61" s="154">
        <v>100</v>
      </c>
      <c r="AG61" s="154">
        <v>100</v>
      </c>
      <c r="AH61" s="154"/>
      <c r="AI61" s="154"/>
      <c r="AJ61" s="154"/>
      <c r="AK61" s="154"/>
      <c r="AL61" s="154"/>
      <c r="AM61" s="154"/>
      <c r="AN61" s="154">
        <f t="shared" si="0"/>
        <v>400</v>
      </c>
      <c r="AO61" s="154">
        <v>100</v>
      </c>
      <c r="AP61" s="336" t="s">
        <v>84</v>
      </c>
      <c r="AQ61" s="154"/>
      <c r="AR61" s="336"/>
      <c r="AS61" s="154">
        <v>100</v>
      </c>
      <c r="AT61" s="336" t="s">
        <v>84</v>
      </c>
      <c r="AU61" s="154"/>
      <c r="AV61" s="336"/>
      <c r="AW61" s="154">
        <v>100</v>
      </c>
      <c r="AX61" s="336" t="s">
        <v>84</v>
      </c>
      <c r="AY61" s="154"/>
      <c r="AZ61" s="336"/>
      <c r="BA61" s="154">
        <v>100</v>
      </c>
      <c r="BB61" s="336" t="s">
        <v>84</v>
      </c>
      <c r="BC61" s="154"/>
      <c r="BD61" s="336"/>
      <c r="BE61" s="154"/>
      <c r="BF61" s="336"/>
      <c r="BG61" s="154"/>
      <c r="BH61" s="336"/>
      <c r="BI61" s="154"/>
      <c r="BJ61" s="336"/>
      <c r="BK61" s="154"/>
      <c r="BL61" s="336"/>
      <c r="BM61" s="154"/>
      <c r="BN61" s="336"/>
      <c r="BO61" s="154"/>
      <c r="BP61" s="336"/>
      <c r="BQ61" s="154"/>
      <c r="BR61" s="336"/>
      <c r="BS61" s="154"/>
      <c r="BT61" s="336"/>
      <c r="BU61" s="154"/>
      <c r="BV61" s="336"/>
      <c r="BW61" s="154"/>
      <c r="BX61" s="336"/>
      <c r="BY61" s="154"/>
      <c r="BZ61" s="336"/>
      <c r="CA61" s="154"/>
      <c r="CB61" s="336"/>
      <c r="CC61" s="154">
        <f t="shared" si="1"/>
        <v>400</v>
      </c>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row>
    <row r="62" spans="1:124" ht="185.25" customHeight="1">
      <c r="B62" s="365"/>
      <c r="C62" s="368"/>
      <c r="D62" s="60" t="s">
        <v>331</v>
      </c>
      <c r="E62" s="286">
        <v>1.5800000000000002E-2</v>
      </c>
      <c r="F62" s="139" t="s">
        <v>78</v>
      </c>
      <c r="G62" s="60" t="s">
        <v>283</v>
      </c>
      <c r="H62" s="139" t="s">
        <v>332</v>
      </c>
      <c r="I62" s="139" t="s">
        <v>333</v>
      </c>
      <c r="J62" s="167" t="s">
        <v>334</v>
      </c>
      <c r="K62" s="65">
        <v>44562</v>
      </c>
      <c r="L62" s="65">
        <v>46022</v>
      </c>
      <c r="M62" s="139" t="s">
        <v>80</v>
      </c>
      <c r="N62" s="60" t="s">
        <v>335</v>
      </c>
      <c r="O62" s="158" t="s">
        <v>336</v>
      </c>
      <c r="P62" s="139" t="s">
        <v>83</v>
      </c>
      <c r="Q62" s="61">
        <v>0</v>
      </c>
      <c r="R62" s="139">
        <v>2021</v>
      </c>
      <c r="S62" s="61">
        <v>0.4</v>
      </c>
      <c r="T62" s="61">
        <v>0.6</v>
      </c>
      <c r="U62" s="61">
        <v>0.8</v>
      </c>
      <c r="V62" s="61">
        <v>1</v>
      </c>
      <c r="W62" s="336"/>
      <c r="X62" s="336"/>
      <c r="Y62" s="336"/>
      <c r="Z62" s="336"/>
      <c r="AA62" s="336"/>
      <c r="AB62" s="336"/>
      <c r="AC62" s="61">
        <v>1</v>
      </c>
      <c r="AD62" s="154">
        <v>1000</v>
      </c>
      <c r="AE62" s="154">
        <v>800</v>
      </c>
      <c r="AF62" s="154">
        <v>500</v>
      </c>
      <c r="AG62" s="154">
        <v>500</v>
      </c>
      <c r="AH62" s="154"/>
      <c r="AI62" s="154"/>
      <c r="AJ62" s="154"/>
      <c r="AK62" s="154"/>
      <c r="AL62" s="154"/>
      <c r="AM62" s="154"/>
      <c r="AN62" s="154">
        <f t="shared" si="0"/>
        <v>2800</v>
      </c>
      <c r="AO62" s="154">
        <v>1000</v>
      </c>
      <c r="AP62" s="336" t="s">
        <v>125</v>
      </c>
      <c r="AQ62" s="154"/>
      <c r="AR62" s="336"/>
      <c r="AS62" s="154">
        <v>800</v>
      </c>
      <c r="AT62" s="336" t="s">
        <v>84</v>
      </c>
      <c r="AU62" s="154"/>
      <c r="AV62" s="336"/>
      <c r="AW62" s="154">
        <v>500</v>
      </c>
      <c r="AX62" s="336" t="s">
        <v>84</v>
      </c>
      <c r="AY62" s="154"/>
      <c r="AZ62" s="336"/>
      <c r="BA62" s="154">
        <v>500</v>
      </c>
      <c r="BB62" s="336" t="s">
        <v>84</v>
      </c>
      <c r="BC62" s="154"/>
      <c r="BD62" s="336"/>
      <c r="BE62" s="154"/>
      <c r="BF62" s="336"/>
      <c r="BG62" s="154"/>
      <c r="BH62" s="336"/>
      <c r="BI62" s="154"/>
      <c r="BJ62" s="336"/>
      <c r="BK62" s="154"/>
      <c r="BL62" s="336"/>
      <c r="BM62" s="154"/>
      <c r="BN62" s="336"/>
      <c r="BO62" s="154"/>
      <c r="BP62" s="336"/>
      <c r="BQ62" s="154"/>
      <c r="BR62" s="336"/>
      <c r="BS62" s="154"/>
      <c r="BT62" s="336"/>
      <c r="BU62" s="154"/>
      <c r="BV62" s="336"/>
      <c r="BW62" s="154"/>
      <c r="BX62" s="336"/>
      <c r="BY62" s="154"/>
      <c r="BZ62" s="336"/>
      <c r="CA62" s="154"/>
      <c r="CB62" s="336"/>
      <c r="CC62" s="154">
        <f t="shared" si="1"/>
        <v>2800</v>
      </c>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row>
    <row r="63" spans="1:124" ht="269.25" customHeight="1">
      <c r="B63" s="365"/>
      <c r="C63" s="368"/>
      <c r="D63" s="60" t="s">
        <v>337</v>
      </c>
      <c r="E63" s="286">
        <v>1.5800000000000002E-2</v>
      </c>
      <c r="F63" s="139" t="s">
        <v>78</v>
      </c>
      <c r="G63" s="316" t="s">
        <v>269</v>
      </c>
      <c r="H63" s="319" t="s">
        <v>794</v>
      </c>
      <c r="I63" s="319" t="s">
        <v>795</v>
      </c>
      <c r="J63" s="167" t="s">
        <v>338</v>
      </c>
      <c r="K63" s="65">
        <v>44562</v>
      </c>
      <c r="L63" s="65">
        <v>45291</v>
      </c>
      <c r="M63" s="139" t="s">
        <v>80</v>
      </c>
      <c r="N63" s="60" t="s">
        <v>339</v>
      </c>
      <c r="O63" s="158" t="s">
        <v>340</v>
      </c>
      <c r="P63" s="139" t="s">
        <v>83</v>
      </c>
      <c r="Q63" s="61">
        <v>0</v>
      </c>
      <c r="R63" s="139">
        <v>2021</v>
      </c>
      <c r="S63" s="61">
        <v>0.5</v>
      </c>
      <c r="T63" s="61">
        <v>1</v>
      </c>
      <c r="U63" s="61"/>
      <c r="V63" s="61"/>
      <c r="W63" s="61"/>
      <c r="X63" s="61"/>
      <c r="Y63" s="61"/>
      <c r="Z63" s="61"/>
      <c r="AA63" s="61"/>
      <c r="AB63" s="61"/>
      <c r="AC63" s="61">
        <v>1</v>
      </c>
      <c r="AD63" s="154">
        <v>100</v>
      </c>
      <c r="AE63" s="154">
        <v>100</v>
      </c>
      <c r="AF63" s="161"/>
      <c r="AG63" s="161"/>
      <c r="AH63" s="161"/>
      <c r="AI63" s="161"/>
      <c r="AJ63" s="161"/>
      <c r="AK63" s="161"/>
      <c r="AL63" s="161"/>
      <c r="AM63" s="161"/>
      <c r="AN63" s="154">
        <f>IF(SUM(AD63:AM63)=0,"",SUM(AD63:AM63))</f>
        <v>200</v>
      </c>
      <c r="AO63" s="154">
        <v>100</v>
      </c>
      <c r="AP63" s="336" t="s">
        <v>125</v>
      </c>
      <c r="AQ63" s="154"/>
      <c r="AR63" s="336"/>
      <c r="AS63" s="154">
        <v>100</v>
      </c>
      <c r="AT63" s="336" t="s">
        <v>125</v>
      </c>
      <c r="AU63" s="154"/>
      <c r="AV63" s="336"/>
      <c r="AW63" s="154"/>
      <c r="AX63" s="336"/>
      <c r="AY63" s="154"/>
      <c r="AZ63" s="336"/>
      <c r="BA63" s="154"/>
      <c r="BB63" s="336"/>
      <c r="BC63" s="154"/>
      <c r="BD63" s="336"/>
      <c r="BE63" s="154"/>
      <c r="BF63" s="336"/>
      <c r="BG63" s="154"/>
      <c r="BH63" s="336"/>
      <c r="BI63" s="154"/>
      <c r="BJ63" s="336"/>
      <c r="BK63" s="154"/>
      <c r="BL63" s="336"/>
      <c r="BM63" s="154"/>
      <c r="BN63" s="336"/>
      <c r="BO63" s="154"/>
      <c r="BP63" s="336"/>
      <c r="BQ63" s="154"/>
      <c r="BR63" s="336"/>
      <c r="BS63" s="154"/>
      <c r="BT63" s="336"/>
      <c r="BU63" s="154"/>
      <c r="BV63" s="336"/>
      <c r="BW63" s="154"/>
      <c r="BX63" s="336"/>
      <c r="BY63" s="154"/>
      <c r="BZ63" s="336"/>
      <c r="CA63" s="154"/>
      <c r="CB63" s="336"/>
      <c r="CC63" s="154">
        <f>IF(SUM(AO63,AQ63,AS63,AU63,AW63,AY63,BA63,BC63,BE63,BG63,BI63,BK63,BM63,BO63,BQ63,BS63,BU63,BW63,BY63,CA63)=0,"",SUM(AO63,AQ63,AS63,AU63,AW63,AY63,BA63,BC63,BE63,BG63,BI63,BK63,BM63,BO63,BQ63,BS63,BU63,BW63,BY63,CA63))</f>
        <v>200</v>
      </c>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row>
    <row r="64" spans="1:124" ht="203.25" customHeight="1">
      <c r="B64" s="365"/>
      <c r="C64" s="368"/>
      <c r="D64" s="60" t="s">
        <v>341</v>
      </c>
      <c r="E64" s="286">
        <v>1.5800000000000002E-2</v>
      </c>
      <c r="F64" s="139" t="s">
        <v>78</v>
      </c>
      <c r="G64" s="60" t="s">
        <v>342</v>
      </c>
      <c r="H64" s="139" t="s">
        <v>343</v>
      </c>
      <c r="I64" s="139" t="s">
        <v>344</v>
      </c>
      <c r="J64" s="167" t="s">
        <v>345</v>
      </c>
      <c r="K64" s="65">
        <v>44927</v>
      </c>
      <c r="L64" s="65">
        <v>46387</v>
      </c>
      <c r="M64" s="139" t="s">
        <v>80</v>
      </c>
      <c r="N64" s="60" t="s">
        <v>346</v>
      </c>
      <c r="O64" s="158" t="s">
        <v>347</v>
      </c>
      <c r="P64" s="139" t="s">
        <v>83</v>
      </c>
      <c r="Q64" s="61">
        <v>0</v>
      </c>
      <c r="R64" s="139">
        <v>2021</v>
      </c>
      <c r="S64" s="296"/>
      <c r="T64" s="61">
        <v>0.25</v>
      </c>
      <c r="U64" s="61">
        <v>0.5</v>
      </c>
      <c r="V64" s="61">
        <v>0.7</v>
      </c>
      <c r="W64" s="61">
        <v>1</v>
      </c>
      <c r="X64" s="336"/>
      <c r="Y64" s="336"/>
      <c r="Z64" s="336"/>
      <c r="AA64" s="336"/>
      <c r="AB64" s="336"/>
      <c r="AC64" s="61">
        <v>1</v>
      </c>
      <c r="AD64" s="297"/>
      <c r="AE64" s="154">
        <v>50</v>
      </c>
      <c r="AF64" s="154">
        <v>50</v>
      </c>
      <c r="AG64" s="154">
        <v>50</v>
      </c>
      <c r="AH64" s="154">
        <v>50</v>
      </c>
      <c r="AI64" s="154"/>
      <c r="AJ64" s="154"/>
      <c r="AK64" s="154"/>
      <c r="AL64" s="154"/>
      <c r="AM64" s="154"/>
      <c r="AN64" s="154">
        <f>IF(SUM(AD64:AM64)=0,"",SUM(AD64:AM64))</f>
        <v>200</v>
      </c>
      <c r="AO64" s="342"/>
      <c r="AP64" s="341"/>
      <c r="AQ64" s="154"/>
      <c r="AR64" s="336"/>
      <c r="AS64" s="154">
        <v>50</v>
      </c>
      <c r="AT64" s="336" t="s">
        <v>84</v>
      </c>
      <c r="AU64" s="154"/>
      <c r="AV64" s="336"/>
      <c r="AW64" s="154">
        <v>50</v>
      </c>
      <c r="AX64" s="336" t="s">
        <v>84</v>
      </c>
      <c r="AY64" s="154"/>
      <c r="AZ64" s="336"/>
      <c r="BA64" s="154">
        <v>50</v>
      </c>
      <c r="BB64" s="336" t="s">
        <v>84</v>
      </c>
      <c r="BC64" s="154"/>
      <c r="BD64" s="336"/>
      <c r="BE64" s="154">
        <v>50</v>
      </c>
      <c r="BF64" s="336" t="s">
        <v>84</v>
      </c>
      <c r="BG64" s="154"/>
      <c r="BH64" s="336"/>
      <c r="BI64" s="154"/>
      <c r="BJ64" s="336"/>
      <c r="BK64" s="154"/>
      <c r="BL64" s="336"/>
      <c r="BM64" s="154"/>
      <c r="BN64" s="336"/>
      <c r="BO64" s="154"/>
      <c r="BP64" s="336"/>
      <c r="BQ64" s="154"/>
      <c r="BR64" s="336"/>
      <c r="BS64" s="154"/>
      <c r="BT64" s="336"/>
      <c r="BU64" s="154"/>
      <c r="BV64" s="336"/>
      <c r="BW64" s="154"/>
      <c r="BX64" s="336"/>
      <c r="BY64" s="154"/>
      <c r="BZ64" s="336"/>
      <c r="CA64" s="154"/>
      <c r="CB64" s="336"/>
      <c r="CC64" s="154">
        <f>IF(SUM(AO64,AQ64,AS64,AU64,AW64,AY64,BA64,BC64,BE64,BG64,BI64,BK64,BM64,BO64,BQ64,BS64,BU64,BW64,BY64,CA64)=0,"",SUM(AO64,AQ64,AS64,AU64,AW64,AY64,BA64,BC64,BE64,BG64,BI64,BK64,BM64,BO64,BQ64,BS64,BU64,BW64,BY64,CA64))</f>
        <v>200</v>
      </c>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row>
    <row r="65" spans="1:124" ht="270" customHeight="1">
      <c r="A65" s="151"/>
      <c r="B65" s="365"/>
      <c r="C65" s="368"/>
      <c r="D65" s="152" t="s">
        <v>348</v>
      </c>
      <c r="E65" s="286">
        <v>1.5800000000000002E-2</v>
      </c>
      <c r="F65" s="150" t="s">
        <v>78</v>
      </c>
      <c r="G65" s="152" t="s">
        <v>276</v>
      </c>
      <c r="H65" s="150" t="s">
        <v>277</v>
      </c>
      <c r="I65" s="150" t="s">
        <v>278</v>
      </c>
      <c r="J65" s="167" t="s">
        <v>279</v>
      </c>
      <c r="K65" s="153">
        <v>44562</v>
      </c>
      <c r="L65" s="153">
        <v>48213</v>
      </c>
      <c r="M65" s="150" t="s">
        <v>80</v>
      </c>
      <c r="N65" s="152" t="s">
        <v>349</v>
      </c>
      <c r="O65" s="307" t="s">
        <v>350</v>
      </c>
      <c r="P65" s="150" t="s">
        <v>83</v>
      </c>
      <c r="Q65" s="175">
        <v>0</v>
      </c>
      <c r="R65" s="150">
        <v>2021</v>
      </c>
      <c r="S65" s="175">
        <v>0.05</v>
      </c>
      <c r="T65" s="175">
        <v>0.3</v>
      </c>
      <c r="U65" s="176">
        <v>0.35</v>
      </c>
      <c r="V65" s="175">
        <v>0.55000000000000004</v>
      </c>
      <c r="W65" s="175">
        <v>0.75</v>
      </c>
      <c r="X65" s="175">
        <v>0.8</v>
      </c>
      <c r="Y65" s="175">
        <v>0.85</v>
      </c>
      <c r="Z65" s="175">
        <v>0.9</v>
      </c>
      <c r="AA65" s="175">
        <v>0.95</v>
      </c>
      <c r="AB65" s="175">
        <v>1</v>
      </c>
      <c r="AC65" s="175">
        <v>1</v>
      </c>
      <c r="AD65" s="155">
        <v>100</v>
      </c>
      <c r="AE65" s="155">
        <v>100</v>
      </c>
      <c r="AF65" s="155">
        <v>100</v>
      </c>
      <c r="AG65" s="155">
        <v>100</v>
      </c>
      <c r="AH65" s="155">
        <v>100</v>
      </c>
      <c r="AI65" s="155">
        <v>100</v>
      </c>
      <c r="AJ65" s="155">
        <v>100</v>
      </c>
      <c r="AK65" s="155">
        <v>100</v>
      </c>
      <c r="AL65" s="155">
        <v>100</v>
      </c>
      <c r="AM65" s="155">
        <v>100</v>
      </c>
      <c r="AN65" s="154">
        <f>IF(SUM(AD65:AM65)=0,"",SUM(AD65:AM65))</f>
        <v>1000</v>
      </c>
      <c r="AO65" s="155">
        <v>100</v>
      </c>
      <c r="AP65" s="336" t="s">
        <v>125</v>
      </c>
      <c r="AQ65" s="155"/>
      <c r="AR65" s="150"/>
      <c r="AS65" s="155">
        <v>100</v>
      </c>
      <c r="AT65" s="336" t="s">
        <v>125</v>
      </c>
      <c r="AU65" s="155"/>
      <c r="AV65" s="150"/>
      <c r="AW65" s="154">
        <v>100</v>
      </c>
      <c r="AX65" s="336" t="s">
        <v>125</v>
      </c>
      <c r="AY65" s="155"/>
      <c r="AZ65" s="150"/>
      <c r="BA65" s="155">
        <v>100</v>
      </c>
      <c r="BB65" s="336" t="s">
        <v>125</v>
      </c>
      <c r="BC65" s="155"/>
      <c r="BD65" s="150"/>
      <c r="BE65" s="155">
        <v>100</v>
      </c>
      <c r="BF65" s="336" t="s">
        <v>125</v>
      </c>
      <c r="BG65" s="155"/>
      <c r="BH65" s="150"/>
      <c r="BI65" s="155">
        <v>100</v>
      </c>
      <c r="BJ65" s="336" t="s">
        <v>125</v>
      </c>
      <c r="BK65" s="155"/>
      <c r="BL65" s="150"/>
      <c r="BM65" s="155">
        <v>100</v>
      </c>
      <c r="BN65" s="336" t="s">
        <v>125</v>
      </c>
      <c r="BO65" s="155"/>
      <c r="BP65" s="150"/>
      <c r="BQ65" s="155">
        <v>100</v>
      </c>
      <c r="BR65" s="336" t="s">
        <v>125</v>
      </c>
      <c r="BS65" s="155"/>
      <c r="BT65" s="150"/>
      <c r="BU65" s="155">
        <v>100</v>
      </c>
      <c r="BV65" s="336" t="s">
        <v>125</v>
      </c>
      <c r="BW65" s="155"/>
      <c r="BX65" s="150"/>
      <c r="BY65" s="155">
        <v>100</v>
      </c>
      <c r="BZ65" s="336" t="s">
        <v>125</v>
      </c>
      <c r="CA65" s="155"/>
      <c r="CB65" s="150"/>
      <c r="CC65" s="155">
        <v>1000</v>
      </c>
      <c r="CD65" s="152"/>
      <c r="CE65" s="152"/>
      <c r="CF65" s="152"/>
      <c r="CG65" s="152"/>
      <c r="CH65" s="152"/>
      <c r="CI65" s="152"/>
      <c r="CJ65" s="152"/>
      <c r="CK65" s="152"/>
      <c r="CL65" s="152"/>
      <c r="CM65" s="152"/>
      <c r="CN65" s="152"/>
      <c r="CO65" s="152"/>
      <c r="CP65" s="152"/>
      <c r="CQ65" s="152"/>
      <c r="CR65" s="152"/>
      <c r="CS65" s="152"/>
      <c r="CT65" s="152"/>
      <c r="CU65" s="152"/>
      <c r="CV65" s="152"/>
      <c r="CW65" s="152"/>
      <c r="CX65" s="152"/>
      <c r="CY65" s="152"/>
      <c r="CZ65" s="152"/>
      <c r="DA65" s="152"/>
      <c r="DB65" s="152"/>
      <c r="DC65" s="152"/>
      <c r="DD65" s="152"/>
      <c r="DE65" s="152"/>
      <c r="DF65" s="152"/>
      <c r="DG65" s="152"/>
      <c r="DH65" s="152"/>
      <c r="DI65" s="152"/>
      <c r="DJ65" s="152"/>
      <c r="DK65" s="152"/>
      <c r="DL65" s="152"/>
      <c r="DM65" s="152"/>
      <c r="DN65" s="152"/>
      <c r="DO65" s="152"/>
      <c r="DP65" s="152"/>
      <c r="DQ65" s="152"/>
      <c r="DR65" s="152"/>
      <c r="DS65" s="152"/>
      <c r="DT65" s="152"/>
    </row>
    <row r="66" spans="1:124" ht="260.25" customHeight="1">
      <c r="B66" s="365"/>
      <c r="C66" s="368"/>
      <c r="D66" s="60" t="s">
        <v>351</v>
      </c>
      <c r="E66" s="286">
        <v>1.5800000000000002E-2</v>
      </c>
      <c r="F66" s="139" t="s">
        <v>78</v>
      </c>
      <c r="G66" s="60" t="s">
        <v>253</v>
      </c>
      <c r="H66" s="139" t="s">
        <v>352</v>
      </c>
      <c r="I66" s="139" t="s">
        <v>353</v>
      </c>
      <c r="J66" s="167" t="s">
        <v>354</v>
      </c>
      <c r="K66" s="65">
        <v>44562</v>
      </c>
      <c r="L66" s="65">
        <v>46752</v>
      </c>
      <c r="M66" s="139" t="s">
        <v>80</v>
      </c>
      <c r="N66" s="60" t="s">
        <v>355</v>
      </c>
      <c r="O66" s="158" t="s">
        <v>356</v>
      </c>
      <c r="P66" s="139" t="s">
        <v>83</v>
      </c>
      <c r="Q66" s="61">
        <v>0</v>
      </c>
      <c r="R66" s="139">
        <v>2021</v>
      </c>
      <c r="S66" s="61">
        <v>0.2</v>
      </c>
      <c r="T66" s="61">
        <v>0.3</v>
      </c>
      <c r="U66" s="61">
        <v>0.7</v>
      </c>
      <c r="V66" s="61">
        <v>0.8</v>
      </c>
      <c r="W66" s="61">
        <v>0.9</v>
      </c>
      <c r="X66" s="61">
        <v>1</v>
      </c>
      <c r="Y66" s="336"/>
      <c r="Z66" s="336"/>
      <c r="AA66" s="336"/>
      <c r="AB66" s="336"/>
      <c r="AC66" s="61">
        <v>1</v>
      </c>
      <c r="AD66" s="154">
        <v>1270</v>
      </c>
      <c r="AE66" s="154">
        <v>1330</v>
      </c>
      <c r="AF66" s="154">
        <v>1400</v>
      </c>
      <c r="AG66" s="154">
        <v>2500</v>
      </c>
      <c r="AH66" s="154">
        <v>1550</v>
      </c>
      <c r="AI66" s="154">
        <v>2600</v>
      </c>
      <c r="AJ66" s="154"/>
      <c r="AK66" s="154"/>
      <c r="AL66" s="154"/>
      <c r="AM66" s="154"/>
      <c r="AN66" s="154">
        <f t="shared" si="0"/>
        <v>10650</v>
      </c>
      <c r="AO66" s="154">
        <v>1270</v>
      </c>
      <c r="AP66" s="336" t="s">
        <v>84</v>
      </c>
      <c r="AQ66" s="154"/>
      <c r="AR66" s="336"/>
      <c r="AS66" s="154">
        <v>1330</v>
      </c>
      <c r="AT66" s="336" t="s">
        <v>84</v>
      </c>
      <c r="AU66" s="154"/>
      <c r="AV66" s="336"/>
      <c r="AW66" s="154">
        <v>1400</v>
      </c>
      <c r="AX66" s="336" t="s">
        <v>84</v>
      </c>
      <c r="AY66" s="154"/>
      <c r="AZ66" s="336"/>
      <c r="BA66" s="154">
        <v>2500</v>
      </c>
      <c r="BB66" s="336" t="s">
        <v>84</v>
      </c>
      <c r="BC66" s="154"/>
      <c r="BD66" s="336"/>
      <c r="BE66" s="154">
        <v>1550</v>
      </c>
      <c r="BF66" s="336" t="s">
        <v>84</v>
      </c>
      <c r="BG66" s="154"/>
      <c r="BH66" s="336"/>
      <c r="BI66" s="154">
        <v>2600</v>
      </c>
      <c r="BJ66" s="336" t="s">
        <v>84</v>
      </c>
      <c r="BK66" s="154"/>
      <c r="BL66" s="336"/>
      <c r="BM66" s="154"/>
      <c r="BN66" s="336"/>
      <c r="BO66" s="154"/>
      <c r="BP66" s="336"/>
      <c r="BQ66" s="154"/>
      <c r="BR66" s="336"/>
      <c r="BS66" s="154"/>
      <c r="BT66" s="336"/>
      <c r="BU66" s="154"/>
      <c r="BV66" s="336"/>
      <c r="BW66" s="154"/>
      <c r="BX66" s="336"/>
      <c r="BY66" s="154"/>
      <c r="BZ66" s="336"/>
      <c r="CA66" s="154"/>
      <c r="CB66" s="336"/>
      <c r="CC66" s="154">
        <f t="shared" si="1"/>
        <v>10650</v>
      </c>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row>
    <row r="67" spans="1:124" ht="355.5" customHeight="1">
      <c r="B67" s="365"/>
      <c r="C67" s="368"/>
      <c r="D67" s="60" t="s">
        <v>357</v>
      </c>
      <c r="E67" s="286">
        <v>1.5599999999999999E-2</v>
      </c>
      <c r="F67" s="139" t="s">
        <v>78</v>
      </c>
      <c r="G67" s="60" t="s">
        <v>283</v>
      </c>
      <c r="H67" s="139" t="s">
        <v>358</v>
      </c>
      <c r="I67" s="139" t="s">
        <v>359</v>
      </c>
      <c r="J67" s="167" t="s">
        <v>360</v>
      </c>
      <c r="K67" s="65">
        <v>44562</v>
      </c>
      <c r="L67" s="65">
        <v>46022</v>
      </c>
      <c r="M67" s="139" t="s">
        <v>80</v>
      </c>
      <c r="N67" s="60" t="s">
        <v>361</v>
      </c>
      <c r="O67" s="158" t="s">
        <v>362</v>
      </c>
      <c r="P67" s="139" t="s">
        <v>83</v>
      </c>
      <c r="Q67" s="61">
        <v>0</v>
      </c>
      <c r="R67" s="139">
        <v>2021</v>
      </c>
      <c r="S67" s="61">
        <v>0.25</v>
      </c>
      <c r="T67" s="61">
        <v>0.5</v>
      </c>
      <c r="U67" s="61">
        <v>0.75</v>
      </c>
      <c r="V67" s="61">
        <v>1</v>
      </c>
      <c r="W67" s="149"/>
      <c r="X67" s="149"/>
      <c r="Y67" s="149"/>
      <c r="Z67" s="149"/>
      <c r="AA67" s="149"/>
      <c r="AB67" s="149"/>
      <c r="AC67" s="61">
        <v>1</v>
      </c>
      <c r="AD67" s="154">
        <v>100</v>
      </c>
      <c r="AE67" s="154">
        <v>100</v>
      </c>
      <c r="AF67" s="154">
        <v>100</v>
      </c>
      <c r="AG67" s="154">
        <v>100</v>
      </c>
      <c r="AH67" s="154"/>
      <c r="AI67" s="154"/>
      <c r="AJ67" s="154"/>
      <c r="AK67" s="154"/>
      <c r="AL67" s="154"/>
      <c r="AM67" s="154"/>
      <c r="AN67" s="154">
        <f>IF(SUM(AD67:AM67)=0,"",SUM(AD67:AM67))</f>
        <v>400</v>
      </c>
      <c r="AO67" s="154">
        <v>100</v>
      </c>
      <c r="AP67" s="319" t="s">
        <v>695</v>
      </c>
      <c r="AQ67" s="320"/>
      <c r="AR67" s="319"/>
      <c r="AS67" s="320">
        <v>100</v>
      </c>
      <c r="AT67" s="319" t="s">
        <v>695</v>
      </c>
      <c r="AU67" s="320"/>
      <c r="AV67" s="319"/>
      <c r="AW67" s="320">
        <v>100</v>
      </c>
      <c r="AX67" s="319" t="s">
        <v>695</v>
      </c>
      <c r="AY67" s="320"/>
      <c r="AZ67" s="319"/>
      <c r="BA67" s="320">
        <v>100</v>
      </c>
      <c r="BB67" s="319" t="s">
        <v>695</v>
      </c>
      <c r="BC67" s="154"/>
      <c r="BD67" s="336"/>
      <c r="BE67" s="154"/>
      <c r="BF67" s="336"/>
      <c r="BG67" s="154"/>
      <c r="BH67" s="336"/>
      <c r="BI67" s="154"/>
      <c r="BJ67" s="336"/>
      <c r="BK67" s="154"/>
      <c r="BL67" s="336"/>
      <c r="BM67" s="154"/>
      <c r="BN67" s="336"/>
      <c r="BO67" s="154"/>
      <c r="BP67" s="336"/>
      <c r="BQ67" s="154"/>
      <c r="BR67" s="336"/>
      <c r="BS67" s="154"/>
      <c r="BT67" s="336"/>
      <c r="BU67" s="154"/>
      <c r="BV67" s="336"/>
      <c r="BW67" s="154"/>
      <c r="BX67" s="336"/>
      <c r="BY67" s="154"/>
      <c r="BZ67" s="336"/>
      <c r="CA67" s="154"/>
      <c r="CB67" s="336"/>
      <c r="CC67" s="154">
        <f>IF(SUM(AO67,AQ67,AS67,AU67,AW67,AY67,BA67,BC67,BE67,BG67,BI67,BK67,BM67,BO67,BQ67,BS67,BU67,BW67,BY67,CA67)=0,"",SUM(AO67,AQ67,AS67,AU67,AW67,AY67,BA67,BC67,BE67,BG67,BI67,BK67,BM67,BO67,BQ67,BS67,BU67,BW67,BY67,CA67))</f>
        <v>400</v>
      </c>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row>
    <row r="68" spans="1:124" ht="180.75" customHeight="1">
      <c r="B68" s="365"/>
      <c r="C68" s="368"/>
      <c r="D68" s="166" t="s">
        <v>363</v>
      </c>
      <c r="E68" s="286">
        <v>1.5800000000000002E-2</v>
      </c>
      <c r="F68" s="139" t="s">
        <v>78</v>
      </c>
      <c r="G68" s="60" t="s">
        <v>246</v>
      </c>
      <c r="H68" s="139" t="s">
        <v>364</v>
      </c>
      <c r="I68" s="139" t="s">
        <v>365</v>
      </c>
      <c r="J68" s="167" t="s">
        <v>249</v>
      </c>
      <c r="K68" s="65">
        <v>44927</v>
      </c>
      <c r="L68" s="65">
        <v>46387</v>
      </c>
      <c r="M68" s="139" t="s">
        <v>89</v>
      </c>
      <c r="N68" s="166" t="s">
        <v>366</v>
      </c>
      <c r="O68" s="173" t="s">
        <v>367</v>
      </c>
      <c r="P68" s="139" t="s">
        <v>83</v>
      </c>
      <c r="Q68" s="61">
        <v>0</v>
      </c>
      <c r="R68" s="139">
        <v>2021</v>
      </c>
      <c r="S68" s="296"/>
      <c r="T68" s="61">
        <v>0.25</v>
      </c>
      <c r="U68" s="61">
        <v>0.5</v>
      </c>
      <c r="V68" s="61">
        <v>0.7</v>
      </c>
      <c r="W68" s="61">
        <v>1</v>
      </c>
      <c r="X68" s="336"/>
      <c r="Y68" s="336"/>
      <c r="Z68" s="336"/>
      <c r="AA68" s="336"/>
      <c r="AB68" s="336"/>
      <c r="AC68" s="61">
        <v>1</v>
      </c>
      <c r="AD68" s="297"/>
      <c r="AE68" s="154">
        <v>300</v>
      </c>
      <c r="AF68" s="154">
        <v>300</v>
      </c>
      <c r="AG68" s="154">
        <v>300</v>
      </c>
      <c r="AH68" s="154">
        <v>300</v>
      </c>
      <c r="AI68" s="154"/>
      <c r="AJ68" s="154"/>
      <c r="AK68" s="154"/>
      <c r="AL68" s="154"/>
      <c r="AM68" s="154"/>
      <c r="AN68" s="154">
        <f t="shared" si="0"/>
        <v>1200</v>
      </c>
      <c r="AO68" s="342"/>
      <c r="AP68" s="341"/>
      <c r="AQ68" s="154"/>
      <c r="AR68" s="336"/>
      <c r="AS68" s="154">
        <v>300</v>
      </c>
      <c r="AT68" s="336" t="s">
        <v>84</v>
      </c>
      <c r="AU68" s="154"/>
      <c r="AV68" s="336"/>
      <c r="AW68" s="154">
        <v>300</v>
      </c>
      <c r="AX68" s="336" t="s">
        <v>84</v>
      </c>
      <c r="AY68" s="154"/>
      <c r="AZ68" s="336"/>
      <c r="BA68" s="154">
        <v>300</v>
      </c>
      <c r="BB68" s="336" t="s">
        <v>84</v>
      </c>
      <c r="BC68" s="154"/>
      <c r="BD68" s="336"/>
      <c r="BE68" s="154">
        <v>300</v>
      </c>
      <c r="BF68" s="336" t="s">
        <v>84</v>
      </c>
      <c r="BG68" s="154"/>
      <c r="BH68" s="336"/>
      <c r="BI68" s="154"/>
      <c r="BJ68" s="336"/>
      <c r="BK68" s="154"/>
      <c r="BL68" s="336"/>
      <c r="BM68" s="154"/>
      <c r="BN68" s="336"/>
      <c r="BO68" s="154"/>
      <c r="BP68" s="336"/>
      <c r="BQ68" s="154"/>
      <c r="BR68" s="336"/>
      <c r="BS68" s="154"/>
      <c r="BT68" s="336"/>
      <c r="BU68" s="154"/>
      <c r="BV68" s="336"/>
      <c r="BW68" s="154"/>
      <c r="BX68" s="336"/>
      <c r="BY68" s="154"/>
      <c r="BZ68" s="336"/>
      <c r="CA68" s="154"/>
      <c r="CB68" s="336"/>
      <c r="CC68" s="154">
        <f t="shared" si="1"/>
        <v>1200</v>
      </c>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row>
    <row r="69" spans="1:124" ht="24" customHeight="1">
      <c r="B69" s="392"/>
      <c r="C69" s="392"/>
      <c r="D69" s="392"/>
      <c r="E69" s="286">
        <f>SUM(E10:E68)</f>
        <v>1.0000000000000007</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56">
        <f t="shared" ref="AD69:AN69" si="3">IF((SUM(AD10:AD68))=0,"",SUM(AD10:AD68))</f>
        <v>151695.5</v>
      </c>
      <c r="AE69" s="156">
        <f t="shared" si="3"/>
        <v>113680.30000000002</v>
      </c>
      <c r="AF69" s="156">
        <f t="shared" si="3"/>
        <v>161302.01079999996</v>
      </c>
      <c r="AG69" s="156">
        <f t="shared" si="3"/>
        <v>164852.581684</v>
      </c>
      <c r="AH69" s="156">
        <f t="shared" si="3"/>
        <v>118410.75033451998</v>
      </c>
      <c r="AI69" s="156">
        <f t="shared" si="3"/>
        <v>103920.86284455561</v>
      </c>
      <c r="AJ69" s="156">
        <f t="shared" si="3"/>
        <v>103382.59872989227</v>
      </c>
      <c r="AK69" s="156">
        <f t="shared" si="3"/>
        <v>84018.829191789031</v>
      </c>
      <c r="AL69" s="156">
        <f t="shared" si="3"/>
        <v>89233.593942542706</v>
      </c>
      <c r="AM69" s="156">
        <f t="shared" si="3"/>
        <v>63601.956859568993</v>
      </c>
      <c r="AN69" s="156">
        <f t="shared" si="3"/>
        <v>1154098.9843868688</v>
      </c>
      <c r="AO69" s="360">
        <f>IF((SUM(AO10:AO68)+SUM(AQ10:AQ68))=0,"",SUM(AO10:AO68)+SUM(AQ10:AQ68))</f>
        <v>151695</v>
      </c>
      <c r="AP69" s="361"/>
      <c r="AQ69" s="361"/>
      <c r="AR69" s="362"/>
      <c r="AS69" s="360">
        <f>IF((SUM(AS10:AS68)+SUM(AU10:AU68))=0,"",SUM(AS10:AS68)+SUM(AU10:AU68))</f>
        <v>113681.30000000002</v>
      </c>
      <c r="AT69" s="361"/>
      <c r="AU69" s="361"/>
      <c r="AV69" s="362"/>
      <c r="AW69" s="360">
        <f>IF((SUM(AW10:AW68)+SUM(AY10:AY68))=0,"",SUM(AW10:AW68)+SUM(AY10:AY68))</f>
        <v>161302.01079999999</v>
      </c>
      <c r="AX69" s="361"/>
      <c r="AY69" s="361"/>
      <c r="AZ69" s="362"/>
      <c r="BA69" s="360">
        <f>IF((SUM(BA10:BA68)+SUM(BC10:BC68))=0,"",SUM(BA10:BA68)+SUM(BC10:BC68))</f>
        <v>164852.34168400001</v>
      </c>
      <c r="BB69" s="361"/>
      <c r="BC69" s="361"/>
      <c r="BD69" s="362"/>
      <c r="BE69" s="360">
        <f>IF((SUM(BE10:BE68)+SUM(BG10:BG68))=0,"",SUM(BE10:BE68)+SUM(BG10:BG68))</f>
        <v>118410.75033451998</v>
      </c>
      <c r="BF69" s="361"/>
      <c r="BG69" s="361"/>
      <c r="BH69" s="362"/>
      <c r="BI69" s="360">
        <f>IF((SUM(BI10:BI68)+SUM(BK10:BK68))=0,"",SUM(BI10:BI68)+SUM(BK10:BK68))</f>
        <v>103920.86284455561</v>
      </c>
      <c r="BJ69" s="361"/>
      <c r="BK69" s="361"/>
      <c r="BL69" s="362"/>
      <c r="BM69" s="360">
        <f>IF((SUM(BM10:BM68)+SUM(BO10:BO68))=0,"",SUM(BM10:BM68)+SUM(BO10:BO68))</f>
        <v>103382.59872989227</v>
      </c>
      <c r="BN69" s="361"/>
      <c r="BO69" s="361"/>
      <c r="BP69" s="362"/>
      <c r="BQ69" s="360">
        <f>IF((SUM(BQ10:BQ68)+SUM(BS10:BS68))=0,"",SUM(BQ10:BQ68)+SUM(BS10:BS68))</f>
        <v>84018.829191789031</v>
      </c>
      <c r="BR69" s="361"/>
      <c r="BS69" s="361"/>
      <c r="BT69" s="362"/>
      <c r="BU69" s="360">
        <f>IF((SUM(BU10:BU68)+SUM(BW10:BW68))=0,"",SUM(BU10:BU68)+SUM(BW10:BW68))</f>
        <v>89233.593942542706</v>
      </c>
      <c r="BV69" s="361"/>
      <c r="BW69" s="361"/>
      <c r="BX69" s="362"/>
      <c r="BY69" s="360">
        <f>IF((SUM(BY10:BY68)+SUM(CA10:CA68))=0,"",SUM(BY10:BY68)+SUM(CA10:CA68))</f>
        <v>63601.956859568993</v>
      </c>
      <c r="BZ69" s="361"/>
      <c r="CA69" s="361"/>
      <c r="CB69" s="362"/>
      <c r="CC69" s="157">
        <f>IF((SUM(CC10:CC68))=0,"",SUM(CC10:CC68))</f>
        <v>1154099.2443868688</v>
      </c>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row>
    <row r="70" spans="1:124" s="88" customFormat="1" ht="68.25" customHeight="1">
      <c r="A70" s="85"/>
      <c r="B70" s="113"/>
      <c r="C70" s="86"/>
      <c r="D70" s="86"/>
      <c r="E70" s="87"/>
      <c r="F70" s="86"/>
      <c r="G70" s="86"/>
      <c r="H70" s="86"/>
      <c r="I70" s="86"/>
      <c r="J70" s="86"/>
      <c r="K70" s="86"/>
      <c r="L70" s="86"/>
      <c r="M70" s="86"/>
      <c r="N70" s="86"/>
      <c r="O70" s="86"/>
      <c r="P70" s="86"/>
      <c r="Q70" s="86"/>
      <c r="R70" s="86" t="s">
        <v>368</v>
      </c>
      <c r="T70" s="86"/>
      <c r="U70" s="86"/>
      <c r="V70" s="86"/>
      <c r="W70" s="86"/>
      <c r="X70" s="86"/>
      <c r="Y70" s="86"/>
      <c r="Z70" s="86"/>
      <c r="AA70" s="86"/>
      <c r="AB70" s="86"/>
      <c r="AC70" s="86"/>
      <c r="AD70" s="86"/>
      <c r="AE70" s="86"/>
      <c r="AF70" s="86"/>
      <c r="AG70" s="86"/>
      <c r="AH70" s="86"/>
      <c r="AI70" s="86"/>
      <c r="AJ70" s="86"/>
      <c r="AK70" s="86"/>
      <c r="AL70" s="86"/>
      <c r="AM70" s="86"/>
      <c r="AN70" s="89"/>
      <c r="AO70" s="90">
        <f>IF(OR(AO69="",AD69=""),"",AO69-AD69)</f>
        <v>-0.5</v>
      </c>
      <c r="AP70" s="90"/>
      <c r="AQ70" s="90"/>
      <c r="AR70" s="90"/>
      <c r="AS70" s="90">
        <f>IF(OR(AS69="",AE69=""),"",AS69-AE69)</f>
        <v>1</v>
      </c>
      <c r="AT70" s="90"/>
      <c r="AU70" s="90"/>
      <c r="AV70" s="90"/>
      <c r="AW70" s="90">
        <f>IF(OR(AW69="",AF69=""),"",AW69-AF69)</f>
        <v>2.9103830456733704E-11</v>
      </c>
      <c r="AX70" s="90"/>
      <c r="AY70" s="90"/>
      <c r="AZ70" s="90"/>
      <c r="BA70" s="90">
        <f>IF(OR(BA69="",AG69=""),"",BA69-AG69)</f>
        <v>-0.23999999999068677</v>
      </c>
      <c r="BB70" s="90"/>
      <c r="BC70" s="90"/>
      <c r="BD70" s="90"/>
      <c r="BE70" s="90">
        <f>IF(OR(BE69="",AH69=""),"",BE69-AH69)</f>
        <v>0</v>
      </c>
      <c r="BF70" s="90"/>
      <c r="BG70" s="90"/>
      <c r="BH70" s="90"/>
      <c r="BI70" s="90">
        <f>IF(OR(BI69="",AI69=""),"",BI69-AI69)</f>
        <v>0</v>
      </c>
      <c r="BJ70" s="90"/>
      <c r="BK70" s="90"/>
      <c r="BL70" s="90"/>
      <c r="BM70" s="90">
        <f>IF(OR(BM69="",AJ69=""),"",BM69-AJ69)</f>
        <v>0</v>
      </c>
      <c r="BN70" s="90"/>
      <c r="BO70" s="90"/>
      <c r="BP70" s="90"/>
      <c r="BQ70" s="90">
        <f>IF(OR(BQ69="",AK69=""),"",BQ69-AK69)</f>
        <v>0</v>
      </c>
      <c r="BR70" s="90"/>
      <c r="BS70" s="90"/>
      <c r="BT70" s="90"/>
      <c r="BU70" s="90">
        <f>IF(OR(BU69="",AL69=""),"",BU69-AL69)</f>
        <v>0</v>
      </c>
      <c r="BV70" s="90"/>
      <c r="BW70" s="90"/>
      <c r="BX70" s="90"/>
      <c r="BY70" s="90">
        <f>IF(OR(BY69="",AM69=""),"",BY69-AM69)</f>
        <v>0</v>
      </c>
      <c r="BZ70" s="90"/>
      <c r="CA70" s="90"/>
      <c r="CB70" s="90"/>
      <c r="CC70" s="90">
        <f>IF(OR(CC69="",AN69=""),"",CC69-AN69)</f>
        <v>0.26000000000931323</v>
      </c>
      <c r="CD70" s="53" t="s">
        <v>369</v>
      </c>
      <c r="CE70" s="363"/>
      <c r="CF70" s="363"/>
      <c r="CG70" s="363"/>
      <c r="CH70" s="48" t="str">
        <f>IF(SUM(CH13:CH68)=0,"",SUM(CH13:CH68))</f>
        <v/>
      </c>
      <c r="CI70" s="54" t="str">
        <f>IFERROR(CH70/AO69,"")</f>
        <v/>
      </c>
      <c r="CJ70" s="57" t="e">
        <f>IF(SUMPRODUCT(CJ13:CJ68,$C$10:$C$66)=0,"",SUMPRODUCT(CJ13:CJ68,$C$10:$C$66))</f>
        <v>#VALUE!</v>
      </c>
      <c r="CK70" s="57" t="e">
        <f>IF(SUMPRODUCT(CK13:CK68,$C$10:$C$66)=0,"",SUMPRODUCT(CK13:CK68,$C$10:$C$66))</f>
        <v>#VALUE!</v>
      </c>
      <c r="CL70" s="359"/>
      <c r="CM70" s="359"/>
      <c r="CN70" s="359"/>
      <c r="CO70" s="48" t="str">
        <f>IF(SUM(CO13:CO68,CH13:CH68)=0,"",SUM(CO13:CO68,CH13:CH68))</f>
        <v/>
      </c>
      <c r="CP70" s="54" t="str">
        <f>IFERROR(CO70/AO69,"")</f>
        <v/>
      </c>
      <c r="CQ70" s="57" t="e">
        <f>IF(SUMPRODUCT(CQ13:CQ68,$C$10:$C$66)=0,"",SUMPRODUCT(CQ13:CQ68,$C$10:$C$66))</f>
        <v>#VALUE!</v>
      </c>
      <c r="CR70" s="57" t="e">
        <f>IF(SUMPRODUCT(CR13:CR68,$C$10:$C$66)=0,"",SUMPRODUCT(CR13:CR68,$C$10:$C$66))</f>
        <v>#VALUE!</v>
      </c>
      <c r="CS70" s="359"/>
      <c r="CT70" s="359"/>
      <c r="CU70" s="359"/>
      <c r="CV70" s="48" t="str">
        <f>IF(SUM(CV13:CV68)=0,"",SUM(CV13:CV68))</f>
        <v/>
      </c>
      <c r="CW70" s="54" t="str">
        <f>IFERROR(CV70/AS69,"")</f>
        <v/>
      </c>
      <c r="CX70" s="57" t="e">
        <f>IF(SUMPRODUCT(CX13:CX68,$C$10:$C$66)=0,"",SUMPRODUCT(CX13:CX68,$C$10:$C$66))</f>
        <v>#VALUE!</v>
      </c>
      <c r="CY70" s="57" t="e">
        <f>IF(SUMPRODUCT(CY13:CY68,$C$10:$C$66)=0,"",SUMPRODUCT(CY13:CY68,$C$10:$C$66))</f>
        <v>#VALUE!</v>
      </c>
      <c r="CZ70" s="359"/>
      <c r="DA70" s="359"/>
      <c r="DB70" s="359"/>
      <c r="DC70" s="48" t="str">
        <f>IF(SUM(DC13:DC68,CV13:CV68)=0,"",SUM(DC13:DC68,CV13:CV68))</f>
        <v/>
      </c>
      <c r="DD70" s="54" t="str">
        <f>IFERROR(DC70/AS69,"")</f>
        <v/>
      </c>
      <c r="DE70" s="57" t="e">
        <f>IF(SUMPRODUCT(DE13:DE68,$C$10:$C$66)=0,"",SUMPRODUCT(DE13:DE68,$C$10:$C$66))</f>
        <v>#VALUE!</v>
      </c>
      <c r="DF70" s="57" t="e">
        <f>IF(SUMPRODUCT(DF13:DF68,$C$10:$C$66)=0,"",SUMPRODUCT(DF13:DF68,$C$10:$C$66))</f>
        <v>#VALUE!</v>
      </c>
      <c r="DG70" s="359"/>
      <c r="DH70" s="359"/>
      <c r="DI70" s="359"/>
      <c r="DJ70" s="48" t="str">
        <f>IF(SUM(DJ13:DJ68)=0,"",SUM(DJ13:DJ68))</f>
        <v/>
      </c>
      <c r="DK70" s="54" t="str">
        <f>IFERROR(DJ70/BY69,"")</f>
        <v/>
      </c>
      <c r="DL70" s="57" t="e">
        <f>IF(SUMPRODUCT(DL13:DL68,$C$10:$C$66)=0,"",SUMPRODUCT(DL13:DL68,$C$10:$C$66))</f>
        <v>#VALUE!</v>
      </c>
      <c r="DM70" s="57" t="e">
        <f>IF(SUMPRODUCT(DM13:DM68,$C$10:$C$66)=0,"",SUMPRODUCT(DM13:DM68,$C$10:$C$66))</f>
        <v>#VALUE!</v>
      </c>
      <c r="DN70" s="359"/>
      <c r="DO70" s="359"/>
      <c r="DP70" s="359"/>
      <c r="DQ70" s="48" t="str">
        <f>IF(SUM(DQ13:DQ68,DJ13:DJ68)=0,"",SUM(DQ13:DQ68,DJ13:DJ68))</f>
        <v/>
      </c>
      <c r="DR70" s="54" t="str">
        <f>IFERROR(DQ70/BY69,"")</f>
        <v/>
      </c>
      <c r="DS70" s="57" t="e">
        <f>IF(SUMPRODUCT(DS13:DS68,$C$10:$C$66)=0,"",SUMPRODUCT(DS13:DS68,$C$10:$C$66))</f>
        <v>#VALUE!</v>
      </c>
      <c r="DT70" s="57" t="e">
        <f>IF(SUMPRODUCT(DT13:DT68,$C$10:$C$66)=0,"",SUMPRODUCT(DT13:DT68,$C$10:$C$66))</f>
        <v>#VALUE!</v>
      </c>
    </row>
    <row r="71" spans="1:124" s="88" customFormat="1" ht="34.5" customHeight="1" thickBot="1">
      <c r="A71" s="85"/>
      <c r="B71" s="114" t="s">
        <v>370</v>
      </c>
      <c r="C71" s="91"/>
      <c r="D71" s="91"/>
      <c r="E71" s="92"/>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c r="CC71" s="91"/>
      <c r="CD71" s="93"/>
      <c r="CE71" s="93"/>
      <c r="CF71" s="93"/>
      <c r="CG71" s="93"/>
      <c r="CH71" s="93"/>
      <c r="CI71" s="91"/>
      <c r="CJ71" s="91"/>
      <c r="CK71" s="91"/>
      <c r="CL71" s="93"/>
      <c r="CM71" s="93"/>
      <c r="CN71" s="93"/>
      <c r="CO71" s="93"/>
      <c r="CP71" s="91"/>
      <c r="CQ71" s="91"/>
      <c r="CR71" s="91"/>
      <c r="CS71" s="93"/>
      <c r="CT71" s="93"/>
      <c r="CU71" s="93"/>
      <c r="CV71" s="93"/>
      <c r="CW71" s="91"/>
      <c r="CX71" s="91"/>
      <c r="CY71" s="91"/>
      <c r="CZ71" s="93"/>
      <c r="DA71" s="93"/>
      <c r="DB71" s="93"/>
      <c r="DC71" s="93"/>
      <c r="DD71" s="91"/>
      <c r="DE71" s="91"/>
      <c r="DF71" s="91"/>
      <c r="DG71" s="93"/>
      <c r="DH71" s="93"/>
      <c r="DI71" s="93"/>
      <c r="DJ71" s="93"/>
      <c r="DK71" s="91"/>
      <c r="DL71" s="91"/>
      <c r="DM71" s="91"/>
      <c r="DN71" s="93"/>
      <c r="DO71" s="93"/>
      <c r="DP71" s="93"/>
      <c r="DQ71" s="93"/>
      <c r="DR71" s="91"/>
      <c r="DS71" s="91"/>
      <c r="DT71" s="91"/>
    </row>
    <row r="72" spans="1:124" s="88" customFormat="1" ht="33.75" customHeight="1">
      <c r="A72" s="85"/>
      <c r="B72" s="115" t="s">
        <v>371</v>
      </c>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121"/>
    </row>
    <row r="73" spans="1:124" s="88" customFormat="1" ht="15.75" customHeight="1">
      <c r="A73" s="85"/>
      <c r="B73" s="388" t="s">
        <v>372</v>
      </c>
      <c r="C73" s="95" t="s">
        <v>373</v>
      </c>
      <c r="D73" s="96"/>
      <c r="E73" s="97"/>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8"/>
      <c r="BR73" s="98"/>
      <c r="BS73" s="98"/>
      <c r="BT73" s="98"/>
      <c r="BU73" s="98"/>
      <c r="BV73" s="98"/>
      <c r="BW73" s="98"/>
      <c r="BX73" s="98"/>
      <c r="BY73" s="98"/>
      <c r="BZ73" s="98"/>
      <c r="CA73" s="98"/>
      <c r="CB73" s="98"/>
      <c r="CC73" s="98"/>
      <c r="CD73" s="98"/>
      <c r="CE73" s="98"/>
      <c r="CF73" s="98"/>
      <c r="CG73" s="98"/>
      <c r="CH73" s="98"/>
      <c r="CI73" s="98"/>
      <c r="CJ73" s="98"/>
      <c r="CK73" s="98"/>
      <c r="CL73" s="98"/>
      <c r="CM73" s="98"/>
      <c r="CN73" s="98"/>
      <c r="CO73" s="98"/>
      <c r="CP73" s="98"/>
      <c r="CQ73" s="98"/>
      <c r="CR73" s="98"/>
      <c r="CS73" s="98"/>
      <c r="CT73" s="98"/>
      <c r="CU73" s="98"/>
      <c r="CV73" s="98"/>
      <c r="CW73" s="98"/>
      <c r="CX73" s="98"/>
      <c r="CY73" s="98"/>
      <c r="CZ73" s="98"/>
      <c r="DA73" s="98"/>
      <c r="DB73" s="98"/>
      <c r="DC73" s="98"/>
      <c r="DD73" s="98"/>
      <c r="DE73" s="98"/>
      <c r="DF73" s="98"/>
      <c r="DG73" s="98"/>
      <c r="DH73" s="98"/>
      <c r="DI73" s="98"/>
      <c r="DJ73" s="98"/>
      <c r="DK73" s="98"/>
      <c r="DL73" s="98"/>
      <c r="DM73" s="98"/>
      <c r="DN73" s="98"/>
      <c r="DO73" s="98"/>
      <c r="DP73" s="98"/>
      <c r="DQ73" s="98"/>
      <c r="DR73" s="98"/>
      <c r="DS73" s="98"/>
      <c r="DT73" s="122"/>
    </row>
    <row r="74" spans="1:124" s="88" customFormat="1" ht="15.75" customHeight="1">
      <c r="A74" s="85"/>
      <c r="B74" s="389"/>
      <c r="C74" s="99" t="s">
        <v>374</v>
      </c>
      <c r="D74" s="116"/>
      <c r="E74" s="100"/>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23"/>
    </row>
    <row r="75" spans="1:124" s="88" customFormat="1" ht="15.75" customHeight="1">
      <c r="A75" s="85"/>
      <c r="B75" s="389"/>
      <c r="C75" s="99" t="s">
        <v>375</v>
      </c>
      <c r="D75" s="116"/>
      <c r="E75" s="100"/>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23"/>
    </row>
    <row r="76" spans="1:124" s="88" customFormat="1" ht="15.75" customHeight="1">
      <c r="A76" s="85"/>
      <c r="B76" s="160"/>
      <c r="C76" s="99" t="s">
        <v>376</v>
      </c>
      <c r="D76" s="116"/>
      <c r="E76" s="100"/>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23"/>
    </row>
    <row r="77" spans="1:124" s="88" customFormat="1" ht="15.75" customHeight="1">
      <c r="A77" s="85"/>
      <c r="B77" s="390" t="s">
        <v>377</v>
      </c>
      <c r="C77" s="102" t="s">
        <v>378</v>
      </c>
      <c r="D77" s="103"/>
      <c r="E77" s="104"/>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105"/>
      <c r="DB77" s="105"/>
      <c r="DC77" s="105"/>
      <c r="DD77" s="105"/>
      <c r="DE77" s="105"/>
      <c r="DF77" s="105"/>
      <c r="DG77" s="105"/>
      <c r="DH77" s="105"/>
      <c r="DI77" s="105"/>
      <c r="DJ77" s="105"/>
      <c r="DK77" s="105"/>
      <c r="DL77" s="105"/>
      <c r="DM77" s="105"/>
      <c r="DN77" s="105"/>
      <c r="DO77" s="105"/>
      <c r="DP77" s="105"/>
      <c r="DQ77" s="105"/>
      <c r="DR77" s="105"/>
      <c r="DS77" s="105"/>
      <c r="DT77" s="124"/>
    </row>
    <row r="78" spans="1:124" s="88" customFormat="1" ht="15.75" customHeight="1">
      <c r="A78" s="85"/>
      <c r="B78" s="391"/>
      <c r="C78" s="106" t="s">
        <v>379</v>
      </c>
      <c r="D78" s="107"/>
      <c r="E78" s="108"/>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25"/>
    </row>
    <row r="79" spans="1:124" s="88" customFormat="1" ht="15.75" customHeight="1">
      <c r="A79" s="85"/>
      <c r="B79" s="391"/>
      <c r="C79" s="106" t="s">
        <v>380</v>
      </c>
      <c r="D79" s="107"/>
      <c r="E79" s="108"/>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25"/>
    </row>
    <row r="80" spans="1:124" s="88" customFormat="1" ht="15.75" customHeight="1">
      <c r="A80" s="85"/>
      <c r="B80" s="386" t="s">
        <v>381</v>
      </c>
      <c r="C80" s="102" t="s">
        <v>378</v>
      </c>
      <c r="D80" s="103"/>
      <c r="E80" s="104"/>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c r="CS80" s="105"/>
      <c r="CT80" s="105"/>
      <c r="CU80" s="105"/>
      <c r="CV80" s="105"/>
      <c r="CW80" s="105"/>
      <c r="CX80" s="105"/>
      <c r="CY80" s="105"/>
      <c r="CZ80" s="105"/>
      <c r="DA80" s="105"/>
      <c r="DB80" s="105"/>
      <c r="DC80" s="105"/>
      <c r="DD80" s="105"/>
      <c r="DE80" s="105"/>
      <c r="DF80" s="105"/>
      <c r="DG80" s="105"/>
      <c r="DH80" s="105"/>
      <c r="DI80" s="105"/>
      <c r="DJ80" s="105"/>
      <c r="DK80" s="105"/>
      <c r="DL80" s="105"/>
      <c r="DM80" s="105"/>
      <c r="DN80" s="105"/>
      <c r="DO80" s="105"/>
      <c r="DP80" s="105"/>
      <c r="DQ80" s="105"/>
      <c r="DR80" s="105"/>
      <c r="DS80" s="105"/>
      <c r="DT80" s="124"/>
    </row>
    <row r="81" spans="1:124" s="88" customFormat="1" ht="15.75" customHeight="1">
      <c r="A81" s="85"/>
      <c r="B81" s="387"/>
      <c r="C81" s="106" t="s">
        <v>379</v>
      </c>
      <c r="D81" s="107"/>
      <c r="E81" s="108"/>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09"/>
      <c r="DF81" s="109"/>
      <c r="DG81" s="109"/>
      <c r="DH81" s="109"/>
      <c r="DI81" s="109"/>
      <c r="DJ81" s="109"/>
      <c r="DK81" s="109"/>
      <c r="DL81" s="109"/>
      <c r="DM81" s="109"/>
      <c r="DN81" s="109"/>
      <c r="DO81" s="109"/>
      <c r="DP81" s="109"/>
      <c r="DQ81" s="109"/>
      <c r="DR81" s="109"/>
      <c r="DS81" s="109"/>
      <c r="DT81" s="125"/>
    </row>
    <row r="82" spans="1:124" s="88" customFormat="1" ht="15.75" customHeight="1">
      <c r="A82" s="85"/>
      <c r="B82" s="387"/>
      <c r="C82" s="106" t="s">
        <v>380</v>
      </c>
      <c r="D82" s="107"/>
      <c r="E82" s="108"/>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c r="CF82" s="109"/>
      <c r="CG82" s="109"/>
      <c r="CH82" s="109"/>
      <c r="CI82" s="109"/>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09"/>
      <c r="DF82" s="109"/>
      <c r="DG82" s="109"/>
      <c r="DH82" s="109"/>
      <c r="DI82" s="109"/>
      <c r="DJ82" s="109"/>
      <c r="DK82" s="109"/>
      <c r="DL82" s="109"/>
      <c r="DM82" s="109"/>
      <c r="DN82" s="109"/>
      <c r="DO82" s="109"/>
      <c r="DP82" s="109"/>
      <c r="DQ82" s="109"/>
      <c r="DR82" s="109"/>
      <c r="DS82" s="109"/>
      <c r="DT82" s="125"/>
    </row>
    <row r="83" spans="1:124" s="88" customFormat="1" ht="15.75" customHeight="1">
      <c r="A83" s="85"/>
      <c r="B83" s="386" t="s">
        <v>382</v>
      </c>
      <c r="C83" s="102" t="s">
        <v>378</v>
      </c>
      <c r="D83" s="103"/>
      <c r="E83" s="104"/>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5"/>
      <c r="BR83" s="105"/>
      <c r="BS83" s="105"/>
      <c r="BT83" s="105"/>
      <c r="BU83" s="105"/>
      <c r="BV83" s="105"/>
      <c r="BW83" s="105"/>
      <c r="BX83" s="105"/>
      <c r="BY83" s="105"/>
      <c r="BZ83" s="105"/>
      <c r="CA83" s="105"/>
      <c r="CB83" s="105"/>
      <c r="CC83" s="105"/>
      <c r="CD83" s="105"/>
      <c r="CE83" s="105"/>
      <c r="CF83" s="105"/>
      <c r="CG83" s="105"/>
      <c r="CH83" s="105"/>
      <c r="CI83" s="105"/>
      <c r="CJ83" s="105"/>
      <c r="CK83" s="105"/>
      <c r="CL83" s="105"/>
      <c r="CM83" s="105"/>
      <c r="CN83" s="105"/>
      <c r="CO83" s="105"/>
      <c r="CP83" s="105"/>
      <c r="CQ83" s="105"/>
      <c r="CR83" s="105"/>
      <c r="CS83" s="105"/>
      <c r="CT83" s="105"/>
      <c r="CU83" s="105"/>
      <c r="CV83" s="105"/>
      <c r="CW83" s="105"/>
      <c r="CX83" s="105"/>
      <c r="CY83" s="105"/>
      <c r="CZ83" s="105"/>
      <c r="DA83" s="105"/>
      <c r="DB83" s="105"/>
      <c r="DC83" s="105"/>
      <c r="DD83" s="105"/>
      <c r="DE83" s="105"/>
      <c r="DF83" s="105"/>
      <c r="DG83" s="105"/>
      <c r="DH83" s="105"/>
      <c r="DI83" s="105"/>
      <c r="DJ83" s="105"/>
      <c r="DK83" s="105"/>
      <c r="DL83" s="105"/>
      <c r="DM83" s="105"/>
      <c r="DN83" s="105"/>
      <c r="DO83" s="105"/>
      <c r="DP83" s="105"/>
      <c r="DQ83" s="105"/>
      <c r="DR83" s="105"/>
      <c r="DS83" s="105"/>
      <c r="DT83" s="124"/>
    </row>
    <row r="84" spans="1:124" s="88" customFormat="1" ht="15.75" customHeight="1">
      <c r="A84" s="85"/>
      <c r="B84" s="387"/>
      <c r="C84" s="106" t="s">
        <v>379</v>
      </c>
      <c r="D84" s="107"/>
      <c r="E84" s="108"/>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c r="CF84" s="109"/>
      <c r="CG84" s="109"/>
      <c r="CH84" s="10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09"/>
      <c r="DF84" s="109"/>
      <c r="DG84" s="109"/>
      <c r="DH84" s="109"/>
      <c r="DI84" s="109"/>
      <c r="DJ84" s="109"/>
      <c r="DK84" s="109"/>
      <c r="DL84" s="109"/>
      <c r="DM84" s="109"/>
      <c r="DN84" s="109"/>
      <c r="DO84" s="109"/>
      <c r="DP84" s="109"/>
      <c r="DQ84" s="109"/>
      <c r="DR84" s="109"/>
      <c r="DS84" s="109"/>
      <c r="DT84" s="125"/>
    </row>
    <row r="85" spans="1:124" s="88" customFormat="1" ht="15.75" customHeight="1">
      <c r="A85" s="85"/>
      <c r="B85" s="387"/>
      <c r="C85" s="106" t="s">
        <v>380</v>
      </c>
      <c r="D85" s="107"/>
      <c r="E85" s="108"/>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c r="CF85" s="109"/>
      <c r="CG85" s="109"/>
      <c r="CH85" s="109"/>
      <c r="CI85" s="109"/>
      <c r="CJ85" s="109"/>
      <c r="CK85" s="109"/>
      <c r="CL85" s="109"/>
      <c r="CM85" s="109"/>
      <c r="CN85" s="109"/>
      <c r="CO85" s="109"/>
      <c r="CP85" s="109"/>
      <c r="CQ85" s="109"/>
      <c r="CR85" s="109"/>
      <c r="CS85" s="109"/>
      <c r="CT85" s="109"/>
      <c r="CU85" s="109"/>
      <c r="CV85" s="109"/>
      <c r="CW85" s="109"/>
      <c r="CX85" s="109"/>
      <c r="CY85" s="109"/>
      <c r="CZ85" s="109"/>
      <c r="DA85" s="109"/>
      <c r="DB85" s="109"/>
      <c r="DC85" s="109"/>
      <c r="DD85" s="109"/>
      <c r="DE85" s="109"/>
      <c r="DF85" s="109"/>
      <c r="DG85" s="109"/>
      <c r="DH85" s="109"/>
      <c r="DI85" s="109"/>
      <c r="DJ85" s="109"/>
      <c r="DK85" s="109"/>
      <c r="DL85" s="109"/>
      <c r="DM85" s="109"/>
      <c r="DN85" s="109"/>
      <c r="DO85" s="109"/>
      <c r="DP85" s="109"/>
      <c r="DQ85" s="109"/>
      <c r="DR85" s="109"/>
      <c r="DS85" s="109"/>
      <c r="DT85" s="125"/>
    </row>
    <row r="86" spans="1:124" s="88" customFormat="1" ht="15.75" customHeight="1">
      <c r="A86" s="85"/>
      <c r="B86" s="383" t="s">
        <v>383</v>
      </c>
      <c r="C86" s="102" t="s">
        <v>378</v>
      </c>
      <c r="D86" s="103"/>
      <c r="E86" s="104"/>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5"/>
      <c r="BJ86" s="105"/>
      <c r="BK86" s="105"/>
      <c r="BL86" s="105"/>
      <c r="BM86" s="105"/>
      <c r="BN86" s="105"/>
      <c r="BO86" s="105"/>
      <c r="BP86" s="105"/>
      <c r="BQ86" s="105"/>
      <c r="BR86" s="105"/>
      <c r="BS86" s="105"/>
      <c r="BT86" s="105"/>
      <c r="BU86" s="105"/>
      <c r="BV86" s="105"/>
      <c r="BW86" s="105"/>
      <c r="BX86" s="105"/>
      <c r="BY86" s="105"/>
      <c r="BZ86" s="105"/>
      <c r="CA86" s="105"/>
      <c r="CB86" s="105"/>
      <c r="CC86" s="105"/>
      <c r="CD86" s="105"/>
      <c r="CE86" s="105"/>
      <c r="CF86" s="105"/>
      <c r="CG86" s="105"/>
      <c r="CH86" s="105"/>
      <c r="CI86" s="105"/>
      <c r="CJ86" s="105"/>
      <c r="CK86" s="105"/>
      <c r="CL86" s="105"/>
      <c r="CM86" s="105"/>
      <c r="CN86" s="105"/>
      <c r="CO86" s="105"/>
      <c r="CP86" s="105"/>
      <c r="CQ86" s="105"/>
      <c r="CR86" s="105"/>
      <c r="CS86" s="105"/>
      <c r="CT86" s="105"/>
      <c r="CU86" s="105"/>
      <c r="CV86" s="105"/>
      <c r="CW86" s="105"/>
      <c r="CX86" s="105"/>
      <c r="CY86" s="105"/>
      <c r="CZ86" s="105"/>
      <c r="DA86" s="105"/>
      <c r="DB86" s="105"/>
      <c r="DC86" s="105"/>
      <c r="DD86" s="105"/>
      <c r="DE86" s="105"/>
      <c r="DF86" s="105"/>
      <c r="DG86" s="105"/>
      <c r="DH86" s="105"/>
      <c r="DI86" s="105"/>
      <c r="DJ86" s="105"/>
      <c r="DK86" s="105"/>
      <c r="DL86" s="105"/>
      <c r="DM86" s="105"/>
      <c r="DN86" s="105"/>
      <c r="DO86" s="105"/>
      <c r="DP86" s="105"/>
      <c r="DQ86" s="105"/>
      <c r="DR86" s="105"/>
      <c r="DS86" s="105"/>
      <c r="DT86" s="124"/>
    </row>
    <row r="87" spans="1:124" s="88" customFormat="1" ht="15.75" customHeight="1">
      <c r="A87" s="85"/>
      <c r="B87" s="384"/>
      <c r="C87" s="106" t="s">
        <v>379</v>
      </c>
      <c r="D87" s="107"/>
      <c r="E87" s="108"/>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c r="CF87" s="109"/>
      <c r="CG87" s="109"/>
      <c r="CH87" s="109"/>
      <c r="CI87" s="109"/>
      <c r="CJ87" s="109"/>
      <c r="CK87" s="109"/>
      <c r="CL87" s="109"/>
      <c r="CM87" s="109"/>
      <c r="CN87" s="109"/>
      <c r="CO87" s="109"/>
      <c r="CP87" s="109"/>
      <c r="CQ87" s="109"/>
      <c r="CR87" s="109"/>
      <c r="CS87" s="109"/>
      <c r="CT87" s="109"/>
      <c r="CU87" s="109"/>
      <c r="CV87" s="109"/>
      <c r="CW87" s="109"/>
      <c r="CX87" s="109"/>
      <c r="CY87" s="109"/>
      <c r="CZ87" s="109"/>
      <c r="DA87" s="109"/>
      <c r="DB87" s="109"/>
      <c r="DC87" s="109"/>
      <c r="DD87" s="109"/>
      <c r="DE87" s="109"/>
      <c r="DF87" s="109"/>
      <c r="DG87" s="109"/>
      <c r="DH87" s="109"/>
      <c r="DI87" s="109"/>
      <c r="DJ87" s="109"/>
      <c r="DK87" s="109"/>
      <c r="DL87" s="109"/>
      <c r="DM87" s="109"/>
      <c r="DN87" s="109"/>
      <c r="DO87" s="109"/>
      <c r="DP87" s="109"/>
      <c r="DQ87" s="109"/>
      <c r="DR87" s="109"/>
      <c r="DS87" s="109"/>
      <c r="DT87" s="125"/>
    </row>
    <row r="88" spans="1:124" s="88" customFormat="1" ht="31.5" customHeight="1">
      <c r="A88" s="85"/>
      <c r="B88" s="385"/>
      <c r="C88" s="117" t="s">
        <v>380</v>
      </c>
      <c r="D88" s="118"/>
      <c r="E88" s="119"/>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0"/>
      <c r="CS88" s="120"/>
      <c r="CT88" s="120"/>
      <c r="CU88" s="120"/>
      <c r="CV88" s="120"/>
      <c r="CW88" s="120"/>
      <c r="CX88" s="120"/>
      <c r="CY88" s="120"/>
      <c r="CZ88" s="120"/>
      <c r="DA88" s="120"/>
      <c r="DB88" s="120"/>
      <c r="DC88" s="120"/>
      <c r="DD88" s="120"/>
      <c r="DE88" s="120"/>
      <c r="DF88" s="120"/>
      <c r="DG88" s="120"/>
      <c r="DH88" s="120"/>
      <c r="DI88" s="120"/>
      <c r="DJ88" s="120"/>
      <c r="DK88" s="120"/>
      <c r="DL88" s="120"/>
      <c r="DM88" s="120"/>
      <c r="DN88" s="120"/>
      <c r="DO88" s="120"/>
      <c r="DP88" s="120"/>
      <c r="DQ88" s="120"/>
      <c r="DR88" s="120"/>
      <c r="DS88" s="120"/>
      <c r="DT88" s="126"/>
    </row>
    <row r="89" spans="1:124" s="88" customFormat="1" ht="15.75" customHeight="1">
      <c r="A89" s="85"/>
      <c r="C89" s="110"/>
      <c r="E89" s="111"/>
      <c r="AD89" s="112"/>
      <c r="AE89" s="112"/>
      <c r="AF89" s="112"/>
      <c r="AG89" s="112"/>
      <c r="AH89" s="112"/>
      <c r="AI89" s="112"/>
      <c r="AJ89" s="112"/>
      <c r="AK89" s="112"/>
      <c r="AL89" s="112"/>
      <c r="AM89" s="112"/>
      <c r="AN89" s="112"/>
    </row>
    <row r="90" spans="1:124" s="88" customFormat="1" ht="33.75" customHeight="1">
      <c r="A90" s="85"/>
      <c r="B90" s="88" t="s">
        <v>384</v>
      </c>
      <c r="C90" s="110"/>
      <c r="E90" s="111"/>
      <c r="AD90" s="112"/>
      <c r="AE90" s="112"/>
      <c r="AF90" s="112"/>
      <c r="AG90" s="112"/>
      <c r="AH90" s="112"/>
      <c r="AI90" s="112"/>
      <c r="AJ90" s="112"/>
      <c r="AK90" s="112"/>
      <c r="AL90" s="112"/>
      <c r="AM90" s="112"/>
      <c r="AN90" s="112"/>
    </row>
  </sheetData>
  <sheetProtection formatCells="0" formatColumns="0" formatRows="0" insertColumns="0" insertRows="0" deleteColumns="0" deleteRows="0"/>
  <autoFilter ref="A9:DT88" xr:uid="{00000000-0001-0000-0000-000000000000}"/>
  <mergeCells count="103">
    <mergeCell ref="B19:B27"/>
    <mergeCell ref="C19:C27"/>
    <mergeCell ref="M8:M9"/>
    <mergeCell ref="L8:L9"/>
    <mergeCell ref="K8:K9"/>
    <mergeCell ref="J8:J9"/>
    <mergeCell ref="AA8:AA9"/>
    <mergeCell ref="AB8:AB9"/>
    <mergeCell ref="I8:I9"/>
    <mergeCell ref="O8:O9"/>
    <mergeCell ref="N8:N9"/>
    <mergeCell ref="Z8:Z9"/>
    <mergeCell ref="B86:B88"/>
    <mergeCell ref="B83:B85"/>
    <mergeCell ref="B73:B75"/>
    <mergeCell ref="B77:B79"/>
    <mergeCell ref="B80:B82"/>
    <mergeCell ref="B28:B32"/>
    <mergeCell ref="C28:C32"/>
    <mergeCell ref="B40:B47"/>
    <mergeCell ref="C40:C47"/>
    <mergeCell ref="C60:C68"/>
    <mergeCell ref="B60:B68"/>
    <mergeCell ref="B69:D69"/>
    <mergeCell ref="C48:C59"/>
    <mergeCell ref="B48:B59"/>
    <mergeCell ref="AO69:AR69"/>
    <mergeCell ref="AS69:AV69"/>
    <mergeCell ref="AW69:AZ69"/>
    <mergeCell ref="BA69:BD69"/>
    <mergeCell ref="CR8:CR9"/>
    <mergeCell ref="B10:B18"/>
    <mergeCell ref="C10:C18"/>
    <mergeCell ref="B33:B39"/>
    <mergeCell ref="C33:C39"/>
    <mergeCell ref="F7:F9"/>
    <mergeCell ref="B7:B9"/>
    <mergeCell ref="C7:C9"/>
    <mergeCell ref="D7:D9"/>
    <mergeCell ref="E7:E9"/>
    <mergeCell ref="U8:U9"/>
    <mergeCell ref="BU8:BX8"/>
    <mergeCell ref="AF8:AF9"/>
    <mergeCell ref="P8:P9"/>
    <mergeCell ref="T8:T9"/>
    <mergeCell ref="V8:V9"/>
    <mergeCell ref="W8:W9"/>
    <mergeCell ref="X8:X9"/>
    <mergeCell ref="Y8:Y9"/>
    <mergeCell ref="AG8:AG9"/>
    <mergeCell ref="DN70:DP70"/>
    <mergeCell ref="DG70:DI70"/>
    <mergeCell ref="BY69:CB69"/>
    <mergeCell ref="BE69:BH69"/>
    <mergeCell ref="BI69:BL69"/>
    <mergeCell ref="BM69:BP69"/>
    <mergeCell ref="BQ69:BT69"/>
    <mergeCell ref="BU69:BX69"/>
    <mergeCell ref="CE70:CG70"/>
    <mergeCell ref="CL70:CN70"/>
    <mergeCell ref="CS70:CU70"/>
    <mergeCell ref="CZ70:DB70"/>
    <mergeCell ref="DT8:DT9"/>
    <mergeCell ref="AK8:AK9"/>
    <mergeCell ref="AL8:AL9"/>
    <mergeCell ref="AM8:AM9"/>
    <mergeCell ref="BI8:BL8"/>
    <mergeCell ref="BM8:BP8"/>
    <mergeCell ref="AW8:AZ8"/>
    <mergeCell ref="BA8:BD8"/>
    <mergeCell ref="BE8:BH8"/>
    <mergeCell ref="DL8:DL9"/>
    <mergeCell ref="CJ8:CJ9"/>
    <mergeCell ref="DS8:DS9"/>
    <mergeCell ref="CK8:CK9"/>
    <mergeCell ref="CX8:CX9"/>
    <mergeCell ref="CY8:CY9"/>
    <mergeCell ref="CQ8:CQ9"/>
    <mergeCell ref="BQ8:BT8"/>
    <mergeCell ref="AO8:AR8"/>
    <mergeCell ref="AS8:AV8"/>
    <mergeCell ref="AN8:AN9"/>
    <mergeCell ref="DF8:DF9"/>
    <mergeCell ref="BY8:CB8"/>
    <mergeCell ref="CC8:CC9"/>
    <mergeCell ref="DE8:DE9"/>
    <mergeCell ref="DM8:DM9"/>
    <mergeCell ref="CD7:CD9"/>
    <mergeCell ref="AO7:CC7"/>
    <mergeCell ref="AH8:AH9"/>
    <mergeCell ref="AI8:AI9"/>
    <mergeCell ref="AJ8:AJ9"/>
    <mergeCell ref="AC8:AC9"/>
    <mergeCell ref="G7:J7"/>
    <mergeCell ref="K7:L7"/>
    <mergeCell ref="M7:P7"/>
    <mergeCell ref="Q7:AC7"/>
    <mergeCell ref="S8:S9"/>
    <mergeCell ref="G8:G9"/>
    <mergeCell ref="H8:H9"/>
    <mergeCell ref="AD7:AN7"/>
    <mergeCell ref="AE8:AE9"/>
    <mergeCell ref="AD8:AD9"/>
  </mergeCells>
  <dataValidations xWindow="686" yWindow="488" count="50">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CE7:CE8 CH8 CL7:CL8 CO8 CS7:CS8 CV8 CZ7:CZ8 DC8 DG7:DG8 DJ8 DN7:DN8 DQ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O7" xr:uid="{F178A1FE-1418-4CA4-BCE5-0A004300DFD6}"/>
    <dataValidation allowBlank="1" showInputMessage="1" showErrorMessage="1" prompt="Totalice el costo de las acciones al finalizar la vigencia del documento CONPES." sqref="AN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 Q7" xr:uid="{FF9EF515-97DF-42C2-AF5F-EA68536E4E40}"/>
    <dataValidation allowBlank="1" showInputMessage="1" showErrorMessage="1" prompt="Escriba el valor y el año de la línea base de los indicadores que tienen disponibles dicha información. Recuerde que la línea base debe estar expresada en la misma unidad de la meta." sqref="Q8:R8" xr:uid="{243DAE8B-80A5-486A-9F5A-702707897AB8}"/>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CE9 CL9 CS9 CZ9 DG9 DN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CF9:CG9 CM9:CN9 CT9:CU9 DA9:DB9 DH9:DI9 DO9:DP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CI9 CP9 CW9 DD9 DK9 DR9" xr:uid="{AD1C0786-31A7-498E-BA81-A42EF1AAEC57}"/>
    <dataValidation allowBlank="1" showInputMessage="1" showErrorMessage="1" prompt="Escriba el avance acumulado financiero para cada acción formulada (recursos ejecutados en desarrollo de la acción). _x000a__x000a_" sqref="CH9 CO9 CV9 DC9 DJ9 DQ9" xr:uid="{F4DEA3CA-45FD-43DB-A849-E854ACBB8F5B}"/>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Q4" xr:uid="{9DC53770-00BE-4432-954A-A405CB0F11B3}"/>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De acuerdo a la fecha de aprobación se mostrata el año correspondiente a cada vigencia. " sqref="AD8:AM9 AO8 AS8 AW8 BA8 BE8 BI8 BM8 BQ8 BU8 BY8" xr:uid="{843D46B0-3FB9-44FD-A9A7-B694F89F7564}"/>
    <dataValidation allowBlank="1" showInputMessage="1" showErrorMessage="1" prompt="Escriba la fórmula de cálculo del indicador, teniendo en cuenta las indicaciones de la DSEPP consignadas en su Guía Metodológica. " sqref="O8:P9"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CJ8:CK8 CQ8:CR8 CX8:CY8 DE8:DF8 DL8:DM8 DS8:DT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CD7:CD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xr:uid="{48DCAA3B-F002-4269-B5A0-81843D65FFF2}"/>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8:AC9" xr:uid="{C79BEAFD-CD15-48B1-BA0C-5B8E6AE2523F}"/>
    <dataValidation allowBlank="1" showInputMessage="1" showErrorMessage="1" prompt="Total de los recursos asignados para cada acción al finalizar la vigencia del documento CONPES." sqref="CC8" xr:uid="{14F1A3D8-3817-4158-948E-3656DE3C7E97}"/>
    <dataValidation allowBlank="1" showInputMessage="1" showErrorMessage="1" prompt="La sección de seguimiento a la ejecución de las acciones debe diligenciarse una vez el documento CONPES ha sido aprobado, y debe actualizarse de acuerdo a los cortes establecidos en el documento." sqref="CE6:CR6 CT6:DT6" xr:uid="{DAB8BADC-5193-4572-B9C6-22563EC71945}"/>
    <dataValidation allowBlank="1" showInputMessage="1" showErrorMessage="1" prompt="Escriba el nombre del documento CONPES como fue aprobado en sesión CONPES (instrucciones PAS paso1. Datos básicos)." sqref="E3:AM3" xr:uid="{B49F2321-B6D5-4D3E-A43D-9D4C96299E6C}"/>
    <dataValidation allowBlank="1" showInputMessage="1" showErrorMessage="1" prompt="Escriba el número del documento CONPES, que fue asignado en el momento de la publicación (instrucciones PAS paso 1. Datos Básicos)." sqref="E4:F4" xr:uid="{A636A148-7026-4672-9289-7A251A089BFF}"/>
    <dataValidation allowBlank="1" showInputMessage="1" showErrorMessage="1" prompt="La sección de Plan de Acción debe diligenciarse en el momento de la elaboración del documento CONPES." sqref="CS6 C6:CC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AD7" xr:uid="{F5DB38EF-5BF3-4693-8F60-25FB6EBA1829}"/>
    <dataValidation type="textLength" allowBlank="1" showInputMessage="1" showErrorMessage="1" error="El número de carácteres debe estar entre 50 y 500. " prompt="_x000a_" sqref="AN5:DT5" xr:uid="{6C8F4515-6CD5-4452-AF44-A69A57FF30CA}">
      <formula1>50</formula1>
      <formula2>500</formula2>
    </dataValidation>
    <dataValidation type="textLength" allowBlank="1" showInputMessage="1" showErrorMessage="1" sqref="C77:DT88" xr:uid="{1D251474-F9F3-F54B-B63A-C5EFD56B8CFF}">
      <formula1>0</formula1>
      <formula2>500</formula2>
    </dataValidation>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CE70:CG70 CL70:CN70 CS70:CU70 CZ70:DB70 DG70:DI70 DN70:DP70" xr:uid="{95692F35-E945-214B-B125-9652075078CC}"/>
    <dataValidation allowBlank="1" showInputMessage="1" showErrorMessage="1" prompt="Ver pestaña &quot;instrucciones PAS&quot; paso 3. Adicione o elimine filas conforme al número de cortes establecidos. Responda las preguntas en maximo 750 caracteres.  _x000a_" sqref="B73:B76" xr:uid="{BBA7CDFA-A735-7740-A452-3CD40F04028A}"/>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CI70 CP70 CW70 DD70 DK70 DR70" xr:uid="{F488EFC8-A6D0-CB40-84BD-8B5BC6A02AB0}"/>
    <dataValidation allowBlank="1" showInputMessage="1" showErrorMessage="1" prompt="Recursos ejecutados (acumulados) en millones de pesos._x000a__x000a_ " sqref="CH70 CO70 CV70 DC70 DJ70 DQ70" xr:uid="{1EE0DF7E-1285-694B-B409-F9D6A1FA06A6}"/>
    <dataValidation allowBlank="1" showInputMessage="1" showErrorMessage="1" prompt="Efectúe la diferencia entre los costos de las acciones y los recursos asignados para cada vigencia y para el agregado de las vigencias." sqref="B70" xr:uid="{28128949-40CC-124F-9D42-9B4138568FA7}"/>
    <dataValidation allowBlank="1" showInputMessage="1" showErrorMessage="1" prompt="Porcentaje de cumplimiento del objetivo general: Realice una sumatoria del porcentaje de cumplimiento de los objetivos específicos." sqref="CJ70:CK70 CQ70:CR70 CX70:CY70 DE70:DF70 DL70:DM70 DS70:DT70" xr:uid="{E56EC0F4-1AD0-4648-B59C-36F9C21F09F7}"/>
    <dataValidation allowBlank="1" showInputMessage="1" showErrorMessage="1" prompt="Total recurso asignado acción Ni - Total costo acción Ni _x000a_" sqref="AQ70 AU70 AY70 BC70 BG70 BK70 BO70 BS70 BW70 CA70" xr:uid="{20E503FF-F010-5B49-B038-9DD9190B5E67}"/>
    <dataValidation allowBlank="1" showInputMessage="1" showErrorMessage="1" prompt="Total recurso asignado acción Ni - Total costo acción Ni" sqref="BY70 BU70 CC70 AS70 AW70 BA70 BE70 BI70 BM70 BQ70 AO70" xr:uid="{015F82D7-D31E-0F45-BAA2-6C04B032C596}"/>
    <dataValidation allowBlank="1" showInputMessage="1" showErrorMessage="1" prompt="El balance cualitativo corresponde a las instrucciones indicadas en esta sección para cada uno de los cortes establecidos en el documento CONPES." sqref="B72" xr:uid="{03AF8162-22A4-1740-9DDB-53A6C7E8133F}"/>
    <dataValidation allowBlank="1" showInputMessage="1" showErrorMessage="1" prompt="Total costo acción Ni -Total recurso asignado acción Ni." sqref="AP70 AR70 BX70 AT70 AV70 AX70 AZ70 BB70 BD70 BF70 BH70 BJ70 BL70 BN70 BP70 BR70 BT70 BV70 CB70 BZ70" xr:uid="{8DD1C1D4-7654-6F46-933E-FE93F2671E24}"/>
    <dataValidation type="textLength" allowBlank="1" showInputMessage="1" showErrorMessage="1" sqref="C73:C76 B80:B88 B77" xr:uid="{1BF37F4C-A9F0-3B4B-898A-B70B33961384}">
      <formula1>1</formula1>
      <formula2>2000</formula2>
    </dataValidation>
  </dataValidations>
  <hyperlinks>
    <hyperlink ref="J45" r:id="rId1" display="crivera@dnp.gov.co" xr:uid="{FBE16EA2-A950-A34F-A730-360C4CE79275}"/>
    <hyperlink ref="J50" r:id="rId2" display="crivera@dnp.gov.co" xr:uid="{B3F89CA7-1D0C-DC41-BF65-B280689DA1F0}"/>
    <hyperlink ref="J56" r:id="rId3" display="crivera@dnp.gov.co" xr:uid="{38D7408A-ED09-4840-9008-EB5BA2D147D7}"/>
    <hyperlink ref="J60:J61" r:id="rId4" display="crivera@dnp.gov.co" xr:uid="{72E871DD-54FD-ED49-934E-71E01CD6EBD7}"/>
    <hyperlink ref="J68" r:id="rId5" display="crivera@dnp.gov.co" xr:uid="{EF214620-2B87-974C-A493-D87E294C83DF}"/>
    <hyperlink ref="J10" r:id="rId6" display="tjcrissien@minciencias.gov.co" xr:uid="{B75A0557-D891-3142-BD69-FABDE627AC0C}"/>
    <hyperlink ref="J11" r:id="rId7" display="tjcrissien@minciencias.gov.co" xr:uid="{5C9843DA-2629-6445-AE3F-AF63C1EB8384}"/>
    <hyperlink ref="J13" r:id="rId8" display="tjcrissien@minciencias.gov.co" xr:uid="{8782CC67-A653-9D4A-96DE-EF6E82376D54}"/>
    <hyperlink ref="J16" r:id="rId9" xr:uid="{CBF3E8B1-B62B-E541-B8E1-04A3640A9BBB}"/>
    <hyperlink ref="J17" r:id="rId10" display="tjcrissien@minciencias.gov.co" xr:uid="{3AAA417C-EFCE-5C47-9AC3-10B7C56F6F43}"/>
    <hyperlink ref="J19" r:id="rId11" display="tjcrissien@minciencias.gov.co" xr:uid="{5EC10298-065A-8D40-AF87-18845B6EC445}"/>
    <hyperlink ref="J20" r:id="rId12" display="tjcrissien@minciencias.gov.co" xr:uid="{3245E228-A283-3245-AF08-0CB2FF816591}"/>
    <hyperlink ref="J21" r:id="rId13" display="tjcrissien@minciencias.gov.co" xr:uid="{38F3BD19-2B7D-1F46-947A-D209025273F3}"/>
    <hyperlink ref="J24" r:id="rId14" display="tjcrissien@minciencias.gov.co" xr:uid="{6CEC91A5-A10D-B44A-9CD8-4015A010E16E}"/>
    <hyperlink ref="J25" r:id="rId15" display="tjcrissien@minciencias.gov.co" xr:uid="{0DE2422F-F313-AF4E-9997-C8D84DE741CD}"/>
    <hyperlink ref="J34" r:id="rId16" display="tjcrissien@minciencias.gov.co" xr:uid="{37F23779-BB99-5441-B13D-6E10A90364EA}"/>
    <hyperlink ref="J37" r:id="rId17" display="tjcrissien@minciencias.gov.co" xr:uid="{4B55A217-AF70-FD44-8877-80506289B43A}"/>
    <hyperlink ref="J38" r:id="rId18" display="tjcrissien@minciencias.gov.co" xr:uid="{4D6741C7-F518-AB4C-BE1B-F0F7E8978E32}"/>
    <hyperlink ref="J40" r:id="rId19" display="tjcrissien@minciencias.gov.co" xr:uid="{D39EB3C4-D0CE-A54A-AD3C-04D539C07669}"/>
    <hyperlink ref="J41" r:id="rId20" display="tjcrissien@minciencias.gov.co" xr:uid="{50A6DA7F-2388-6F41-8601-26A899E2CF4D}"/>
    <hyperlink ref="J42" r:id="rId21" display="tjcrissien@minciencias.gov.co" xr:uid="{1AE565C6-F078-CE44-B84E-7A998B5DC910}"/>
    <hyperlink ref="J43" r:id="rId22" display="tjcrissien@minciencias.gov.co" xr:uid="{4509CD20-DBDD-2942-A161-39942AD54140}"/>
    <hyperlink ref="J46" r:id="rId23" display="tjcrissien@minciencias.gov.co" xr:uid="{843C6246-50AA-C24D-8E0D-A21B756BD161}"/>
    <hyperlink ref="J47" r:id="rId24" display="tjcrissien@minciencias.gov.co" xr:uid="{F91C1DC3-79F6-404C-9855-49084E91CFB4}"/>
    <hyperlink ref="J48" r:id="rId25" display="tjcrissien@minciencias.gov.co" xr:uid="{7D9C2972-80F7-8142-875A-29DB327C4860}"/>
    <hyperlink ref="J49" r:id="rId26" display="tjcrissien@minciencias.gov.co" xr:uid="{EA162DC2-CCC3-0947-BFDE-D20470721102}"/>
    <hyperlink ref="J51" r:id="rId27" display="tjcrissien@minciencias.gov.co" xr:uid="{92E772C4-F960-5F4E-AEA3-29046C7BDB31}"/>
    <hyperlink ref="J52" r:id="rId28" xr:uid="{52D18F55-0C08-4240-B402-5F5EEF7E618F}"/>
    <hyperlink ref="J54" r:id="rId29" display="tjcrissien@minciencias.gov.co" xr:uid="{0DAF018F-46C2-9644-8260-032E45B9C866}"/>
    <hyperlink ref="J55" r:id="rId30" display="RvalenciaR@dane.gov.co;jdjreyes@minciencias.gov.co;crivera@dnp.gov.co" xr:uid="{3FBF2F75-3288-C74B-88B2-11B45D160766}"/>
    <hyperlink ref="J57" r:id="rId31" display="tjcrissien@minciencias.gov.co" xr:uid="{50888C90-9638-4C4B-BE68-A2C0B2A8E425}"/>
    <hyperlink ref="J58" r:id="rId32" display="tjcrissien@minciencias.gov.co" xr:uid="{AF1B70B4-BD7E-F945-B85A-F7FFC8AE1BE1}"/>
    <hyperlink ref="J67" r:id="rId33" display="tjcrissien@minciencias.gov.co" xr:uid="{42A950F1-B2D8-6748-8786-F82286B9CDD4}"/>
    <hyperlink ref="J62" r:id="rId34" display="tjcrissien@minciencias.gov.co" xr:uid="{46BD3E30-19FA-E345-8DDB-A404CDE31D75}"/>
    <hyperlink ref="J66" r:id="rId35" display="tjcrissien@minciencias.gov.co" xr:uid="{EACFE9C0-BE3D-C849-B979-1AC68920146C}"/>
    <hyperlink ref="J32" r:id="rId36" display="jdoviedoa@dane.gov.co" xr:uid="{76048127-E7C5-6847-A08F-89A4191D5E30}"/>
    <hyperlink ref="J33" r:id="rId37" display="susana.correa@presidencia.gov.co" xr:uid="{B6869DA5-7F58-3045-A40B-4DE325620930}"/>
    <hyperlink ref="J36" r:id="rId38" display="nalvis@funcionpublica.gov.co" xr:uid="{EC071072-8B9E-8243-A19B-7536CC4F5F4A}"/>
    <hyperlink ref="J44" r:id="rId39" display="claraparra@presidencia.gov.co" xr:uid="{250FE906-477C-6247-9C02-E8B4487AF601}"/>
    <hyperlink ref="J60:J61" r:id="rId40" display="crivera@dnp.gov.co" xr:uid="{08D95C61-DF0E-4E96-9B10-9720F203B921}"/>
    <hyperlink ref="J64" r:id="rId41" display="jose.restrepo@minhacienda.gov.co" xr:uid="{0EED9E9F-21DE-471B-8A35-97F472D67150}"/>
    <hyperlink ref="J12" r:id="rId42" display="tjcrissien@minciencias.gov.co" xr:uid="{524D2D6A-1005-2B44-B712-EF19A3B6D753}"/>
    <hyperlink ref="J26" r:id="rId43" display="tjcrissien@minciencias.gov.co" xr:uid="{AD7A84AE-CCC9-0241-83A7-F15832BE9272}"/>
    <hyperlink ref="J35" r:id="rId44" display="tjcrissien@minciencias.gov.co" xr:uid="{BBD52AFB-500B-4943-A06B-03E5686845E7}"/>
    <hyperlink ref="J65" r:id="rId45" display="mailto:crivera@dnp.gov.co" xr:uid="{CAD6046F-4BB8-1D47-9D71-A8DE87CA7D2D}"/>
    <hyperlink ref="J53" r:id="rId46" xr:uid="{D7D23F49-0969-4143-9710-C34FF9CE8B43}"/>
    <hyperlink ref="J18" r:id="rId47" display="nalvis@funcionpublica.gov.co" xr:uid="{3CA48EFC-F785-428C-9761-ABCD13E8CCAE}"/>
    <hyperlink ref="J23" r:id="rId48" xr:uid="{506E576C-EBDE-4E87-BA98-AB0B3B776679}"/>
  </hyperlinks>
  <printOptions horizontalCentered="1" verticalCentered="1"/>
  <pageMargins left="0.31496062992125984" right="0.31496062992125984" top="0.35433070866141736" bottom="0.35433070866141736" header="0.31496062992125984" footer="0.31496062992125984"/>
  <pageSetup scale="47" orientation="landscape" r:id="rId49"/>
  <headerFooter>
    <oddFooter xml:space="preserve">&amp;LF-SDS-03 (VERSIÓN 9)&amp;C&amp;P&amp;RSubdirección Sectorial - Grupo CONPES </oddFooter>
  </headerFooter>
  <colBreaks count="2" manualBreakCount="2">
    <brk id="29" max="37" man="1"/>
    <brk id="81" max="1048575" man="1"/>
  </colBreaks>
  <drawing r:id="rId50"/>
  <extLst>
    <ext xmlns:x14="http://schemas.microsoft.com/office/spreadsheetml/2009/9/main" uri="{CCE6A557-97BC-4b89-ADB6-D9C93CAAB3DF}">
      <x14:dataValidations xmlns:xm="http://schemas.microsoft.com/office/excel/2006/main" xWindow="686" yWindow="488" count="1">
        <x14:dataValidation type="list" allowBlank="1" showInputMessage="1" showErrorMessage="1" prompt="Seleccione el nombre de la dirección técnica o grupo del DNP responsable de liderar el documento CONPES (instruccones PAS. Paso 1. Datos básicos). " xr:uid="{CEB8604F-7976-415C-A59E-6AC9EF90A54F}">
          <x14:formula1>
            <xm:f>Desplegables!$A$10:$A$25</xm:f>
          </x14:formula1>
          <xm:sqref>Z4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4"/>
  <sheetViews>
    <sheetView showGridLines="0" topLeftCell="A16" zoomScale="85" zoomScaleNormal="85" zoomScaleSheetLayoutView="32" workbookViewId="0">
      <selection activeCell="B23" sqref="B23"/>
    </sheetView>
  </sheetViews>
  <sheetFormatPr baseColWidth="10" defaultColWidth="11.5" defaultRowHeight="13"/>
  <cols>
    <col min="1" max="1" width="29.5" customWidth="1"/>
    <col min="2" max="2" width="150.5" customWidth="1"/>
  </cols>
  <sheetData>
    <row r="1" spans="1:2" ht="27.75" customHeight="1">
      <c r="A1" s="505" t="s">
        <v>567</v>
      </c>
      <c r="B1" s="505"/>
    </row>
    <row r="2" spans="1:2" ht="30.75" customHeight="1">
      <c r="A2" s="42" t="s">
        <v>568</v>
      </c>
      <c r="B2" s="43" t="s">
        <v>462</v>
      </c>
    </row>
    <row r="3" spans="1:2" ht="168">
      <c r="A3" s="142" t="s">
        <v>569</v>
      </c>
      <c r="B3" s="44" t="s">
        <v>570</v>
      </c>
    </row>
    <row r="4" spans="1:2" ht="154">
      <c r="A4" s="504" t="s">
        <v>571</v>
      </c>
      <c r="B4" s="44" t="s">
        <v>572</v>
      </c>
    </row>
    <row r="5" spans="1:2" ht="112">
      <c r="A5" s="504"/>
      <c r="B5" s="44" t="s">
        <v>573</v>
      </c>
    </row>
    <row r="6" spans="1:2" ht="48" customHeight="1">
      <c r="A6" s="504"/>
      <c r="B6" s="44" t="s">
        <v>574</v>
      </c>
    </row>
    <row r="7" spans="1:2" ht="82.5" customHeight="1">
      <c r="A7" s="504"/>
      <c r="B7" s="44" t="s">
        <v>575</v>
      </c>
    </row>
    <row r="8" spans="1:2" ht="33.75" customHeight="1">
      <c r="A8" s="504"/>
      <c r="B8" s="44" t="s">
        <v>576</v>
      </c>
    </row>
    <row r="9" spans="1:2" ht="409.6">
      <c r="A9" s="504"/>
      <c r="B9" s="44" t="s">
        <v>577</v>
      </c>
    </row>
    <row r="10" spans="1:2" ht="47.25" customHeight="1">
      <c r="A10" s="504"/>
      <c r="B10" s="44" t="s">
        <v>578</v>
      </c>
    </row>
    <row r="11" spans="1:2" ht="45" customHeight="1">
      <c r="A11" s="504"/>
      <c r="B11" s="44" t="s">
        <v>579</v>
      </c>
    </row>
    <row r="12" spans="1:2" ht="41.25" customHeight="1">
      <c r="A12" s="504"/>
      <c r="B12" s="44" t="s">
        <v>580</v>
      </c>
    </row>
    <row r="13" spans="1:2" ht="270.75" customHeight="1">
      <c r="A13" s="504" t="s">
        <v>581</v>
      </c>
      <c r="B13" s="45" t="s">
        <v>582</v>
      </c>
    </row>
    <row r="14" spans="1:2" ht="252">
      <c r="A14" s="504"/>
      <c r="B14" s="45" t="s">
        <v>583</v>
      </c>
    </row>
    <row r="15" spans="1:2" ht="355.5" customHeight="1">
      <c r="A15" s="504"/>
      <c r="B15" s="45" t="s">
        <v>584</v>
      </c>
    </row>
    <row r="16" spans="1:2" ht="53.25" customHeight="1">
      <c r="A16" s="142" t="s">
        <v>585</v>
      </c>
      <c r="B16" s="44" t="s">
        <v>586</v>
      </c>
    </row>
    <row r="18" spans="1:2" ht="17" thickBot="1">
      <c r="A18" s="505" t="s">
        <v>587</v>
      </c>
      <c r="B18" s="505"/>
    </row>
    <row r="19" spans="1:2" ht="18" thickTop="1" thickBot="1">
      <c r="A19" s="2" t="s">
        <v>568</v>
      </c>
      <c r="B19" s="3" t="s">
        <v>462</v>
      </c>
    </row>
    <row r="20" spans="1:2" ht="46.25" customHeight="1" thickTop="1">
      <c r="A20" s="512" t="s">
        <v>588</v>
      </c>
      <c r="B20" s="35" t="s">
        <v>589</v>
      </c>
    </row>
    <row r="21" spans="1:2" ht="33" customHeight="1">
      <c r="A21" s="513"/>
      <c r="B21" s="36" t="s">
        <v>590</v>
      </c>
    </row>
    <row r="22" spans="1:2" ht="57.75" customHeight="1">
      <c r="A22" s="513"/>
      <c r="B22" s="37" t="s">
        <v>591</v>
      </c>
    </row>
    <row r="23" spans="1:2" ht="33.75" customHeight="1">
      <c r="A23" s="513"/>
      <c r="B23" s="37" t="s">
        <v>592</v>
      </c>
    </row>
    <row r="24" spans="1:2" ht="59.25" customHeight="1">
      <c r="A24" s="513"/>
      <c r="B24" s="37" t="s">
        <v>593</v>
      </c>
    </row>
    <row r="25" spans="1:2" ht="26.25" customHeight="1">
      <c r="A25" s="513" t="s">
        <v>594</v>
      </c>
      <c r="B25" s="37" t="s">
        <v>595</v>
      </c>
    </row>
    <row r="26" spans="1:2" ht="20.25" customHeight="1">
      <c r="A26" s="513"/>
      <c r="B26" s="37" t="s">
        <v>596</v>
      </c>
    </row>
    <row r="27" spans="1:2" ht="25.5" customHeight="1">
      <c r="A27" s="513"/>
      <c r="B27" s="37" t="s">
        <v>597</v>
      </c>
    </row>
    <row r="28" spans="1:2" ht="59.25" customHeight="1">
      <c r="A28" s="513"/>
      <c r="B28" s="37" t="s">
        <v>598</v>
      </c>
    </row>
    <row r="29" spans="1:2" ht="68.25" customHeight="1">
      <c r="A29" s="513"/>
      <c r="B29" s="37" t="s">
        <v>599</v>
      </c>
    </row>
    <row r="30" spans="1:2" ht="59.25" customHeight="1">
      <c r="A30" s="513"/>
      <c r="B30" s="37" t="s">
        <v>600</v>
      </c>
    </row>
    <row r="31" spans="1:2" ht="43.5" customHeight="1">
      <c r="A31" s="513"/>
      <c r="B31" s="37" t="s">
        <v>601</v>
      </c>
    </row>
    <row r="32" spans="1:2" ht="30" customHeight="1">
      <c r="A32" s="513"/>
      <c r="B32" s="37" t="s">
        <v>602</v>
      </c>
    </row>
    <row r="33" spans="1:2" ht="32.25" customHeight="1">
      <c r="A33" s="513"/>
      <c r="B33" s="37" t="s">
        <v>603</v>
      </c>
    </row>
    <row r="34" spans="1:2" ht="175.5" customHeight="1">
      <c r="A34" s="513" t="s">
        <v>604</v>
      </c>
      <c r="B34" s="38" t="s">
        <v>605</v>
      </c>
    </row>
    <row r="35" spans="1:2" ht="59.25" customHeight="1">
      <c r="A35" s="513"/>
      <c r="B35" s="37" t="s">
        <v>606</v>
      </c>
    </row>
    <row r="36" spans="1:2" ht="38.25" customHeight="1">
      <c r="A36" s="143" t="s">
        <v>607</v>
      </c>
      <c r="B36" s="41" t="s">
        <v>608</v>
      </c>
    </row>
    <row r="37" spans="1:2" ht="38.25" customHeight="1" thickBot="1">
      <c r="A37" s="39" t="s">
        <v>609</v>
      </c>
      <c r="B37" s="40" t="s">
        <v>610</v>
      </c>
    </row>
    <row r="38" spans="1:2" ht="14" thickTop="1"/>
    <row r="41" spans="1:2" ht="14" thickBot="1"/>
    <row r="42" spans="1:2" ht="27.75" customHeight="1" thickTop="1" thickBot="1">
      <c r="A42" s="510" t="s">
        <v>611</v>
      </c>
      <c r="B42" s="511"/>
    </row>
    <row r="43" spans="1:2" ht="30.75" customHeight="1" thickTop="1">
      <c r="A43" s="506" t="s">
        <v>612</v>
      </c>
      <c r="B43" s="507"/>
    </row>
    <row r="44" spans="1:2" ht="27.75" customHeight="1">
      <c r="A44" s="506" t="s">
        <v>613</v>
      </c>
      <c r="B44" s="507"/>
    </row>
    <row r="45" spans="1:2" ht="27.75" customHeight="1">
      <c r="A45" s="506" t="s">
        <v>614</v>
      </c>
      <c r="B45" s="507"/>
    </row>
    <row r="46" spans="1:2" ht="27.75" customHeight="1" thickBot="1">
      <c r="A46" s="508" t="s">
        <v>615</v>
      </c>
      <c r="B46" s="509"/>
    </row>
    <row r="47" spans="1:2" ht="14" thickTop="1"/>
    <row r="49" spans="1:11" ht="18">
      <c r="A49" s="514"/>
      <c r="B49" s="517"/>
      <c r="C49" s="517"/>
      <c r="D49" s="517"/>
      <c r="E49" s="517"/>
      <c r="F49" s="517"/>
      <c r="G49" s="517"/>
      <c r="H49" s="517"/>
      <c r="I49" s="517"/>
      <c r="J49" s="517"/>
      <c r="K49" s="517"/>
    </row>
    <row r="50" spans="1:11" ht="18">
      <c r="A50" s="514"/>
      <c r="B50" s="146"/>
      <c r="C50" s="146"/>
      <c r="D50" s="146"/>
      <c r="E50" s="146"/>
      <c r="F50" s="146"/>
      <c r="G50" s="146"/>
      <c r="H50" s="146"/>
      <c r="I50" s="146"/>
      <c r="J50" s="146"/>
      <c r="K50" s="146"/>
    </row>
    <row r="51" spans="1:11" ht="19">
      <c r="A51" s="514"/>
      <c r="B51" s="146"/>
      <c r="C51" s="27"/>
      <c r="D51" s="27"/>
      <c r="E51" s="27"/>
      <c r="F51" s="27"/>
      <c r="G51" s="26"/>
      <c r="H51" s="26"/>
      <c r="I51" s="26"/>
      <c r="J51" s="27"/>
      <c r="K51" s="146"/>
    </row>
    <row r="52" spans="1:11" ht="18">
      <c r="A52" s="514"/>
      <c r="B52" s="21"/>
      <c r="C52" s="141"/>
      <c r="D52" s="27"/>
      <c r="E52" s="141"/>
      <c r="F52" s="27"/>
      <c r="G52" s="141"/>
      <c r="H52" s="27"/>
      <c r="I52" s="141"/>
      <c r="J52" s="27"/>
      <c r="K52" s="147"/>
    </row>
    <row r="53" spans="1:11" ht="19">
      <c r="A53" s="514"/>
      <c r="B53" s="25"/>
      <c r="C53" s="147"/>
      <c r="D53" s="147"/>
      <c r="E53" s="25"/>
      <c r="F53" s="147"/>
      <c r="G53" s="21"/>
      <c r="H53" s="24"/>
      <c r="I53" s="24"/>
      <c r="J53" s="147"/>
      <c r="K53" s="147"/>
    </row>
    <row r="54" spans="1:11" ht="19">
      <c r="A54" s="514"/>
      <c r="B54" s="25"/>
      <c r="C54" s="147"/>
      <c r="D54" s="147"/>
      <c r="E54" s="25"/>
      <c r="F54" s="147"/>
      <c r="G54" s="21"/>
      <c r="H54" s="24"/>
      <c r="I54" s="24"/>
      <c r="J54" s="147"/>
      <c r="K54" s="147"/>
    </row>
    <row r="55" spans="1:11" ht="18">
      <c r="A55" s="514"/>
      <c r="B55" s="147"/>
      <c r="C55" s="147"/>
      <c r="D55" s="147"/>
      <c r="E55" s="147"/>
      <c r="F55" s="147"/>
      <c r="G55" s="147"/>
      <c r="H55" s="147"/>
      <c r="I55" s="147"/>
      <c r="J55" s="147"/>
      <c r="K55" s="147"/>
    </row>
    <row r="56" spans="1:11" ht="18">
      <c r="A56" s="518"/>
      <c r="B56" s="487"/>
      <c r="C56" s="487"/>
      <c r="D56" s="517"/>
      <c r="E56" s="517"/>
      <c r="F56" s="517"/>
      <c r="G56" s="517"/>
      <c r="H56" s="517"/>
      <c r="I56" s="517"/>
      <c r="J56" s="517"/>
      <c r="K56" s="517"/>
    </row>
    <row r="57" spans="1:11" ht="18">
      <c r="A57" s="518"/>
      <c r="B57" s="487"/>
      <c r="C57" s="487"/>
      <c r="D57" s="503"/>
      <c r="E57" s="503"/>
      <c r="F57" s="503"/>
      <c r="G57" s="503"/>
      <c r="H57" s="503"/>
      <c r="I57" s="503"/>
      <c r="J57" s="503"/>
      <c r="K57" s="503"/>
    </row>
    <row r="58" spans="1:11" ht="18">
      <c r="A58" s="518"/>
      <c r="B58" s="140"/>
      <c r="C58" s="140"/>
      <c r="D58" s="503"/>
      <c r="E58" s="503"/>
      <c r="F58" s="503"/>
      <c r="G58" s="503"/>
      <c r="H58" s="503"/>
      <c r="I58" s="503"/>
      <c r="J58" s="503"/>
      <c r="K58" s="503"/>
    </row>
    <row r="59" spans="1:11" ht="18">
      <c r="A59" s="518"/>
      <c r="B59" s="486"/>
      <c r="C59" s="486"/>
      <c r="D59" s="503"/>
      <c r="E59" s="503"/>
      <c r="F59" s="503"/>
      <c r="G59" s="503"/>
      <c r="H59" s="503"/>
      <c r="I59" s="503"/>
      <c r="J59" s="503"/>
      <c r="K59" s="503"/>
    </row>
    <row r="60" spans="1:11" ht="18">
      <c r="A60" s="518"/>
      <c r="B60" s="487"/>
      <c r="C60" s="487"/>
      <c r="D60" s="519"/>
      <c r="E60" s="519"/>
      <c r="F60" s="519"/>
      <c r="G60" s="519"/>
      <c r="H60" s="519"/>
      <c r="I60" s="519"/>
      <c r="J60" s="519"/>
      <c r="K60" s="519"/>
    </row>
    <row r="61" spans="1:11" ht="18">
      <c r="A61" s="518"/>
      <c r="B61" s="487"/>
      <c r="C61" s="487"/>
      <c r="D61" s="503"/>
      <c r="E61" s="503"/>
      <c r="F61" s="503"/>
      <c r="G61" s="503"/>
      <c r="H61" s="503"/>
      <c r="I61" s="503"/>
      <c r="J61" s="503"/>
      <c r="K61" s="503"/>
    </row>
    <row r="62" spans="1:11" ht="18">
      <c r="A62" s="514"/>
      <c r="B62" s="515"/>
      <c r="C62" s="515"/>
      <c r="D62" s="515"/>
      <c r="E62" s="515"/>
      <c r="F62" s="515"/>
      <c r="G62" s="515"/>
      <c r="H62" s="515"/>
      <c r="I62" s="515"/>
      <c r="J62" s="515"/>
      <c r="K62" s="515"/>
    </row>
    <row r="63" spans="1:11" ht="18">
      <c r="A63" s="514"/>
      <c r="B63" s="145"/>
      <c r="C63" s="145"/>
      <c r="D63" s="145"/>
      <c r="E63" s="145"/>
      <c r="F63" s="145"/>
      <c r="G63" s="145"/>
      <c r="H63" s="145"/>
      <c r="I63" s="145"/>
      <c r="J63" s="145"/>
      <c r="K63" s="145"/>
    </row>
    <row r="64" spans="1:11" ht="18">
      <c r="A64" s="514"/>
      <c r="B64" s="22"/>
      <c r="C64" s="33"/>
      <c r="D64" s="145"/>
      <c r="E64" s="23"/>
      <c r="F64" s="32"/>
      <c r="G64" s="145"/>
      <c r="H64" s="23"/>
      <c r="I64" s="145"/>
      <c r="J64" s="145"/>
      <c r="K64" s="145"/>
    </row>
    <row r="65" spans="1:11" ht="18">
      <c r="A65" s="514"/>
      <c r="B65" s="516"/>
      <c r="C65" s="516"/>
      <c r="D65" s="516"/>
      <c r="E65" s="516"/>
      <c r="F65" s="516"/>
      <c r="G65" s="516"/>
      <c r="H65" s="516"/>
      <c r="I65" s="516"/>
      <c r="J65" s="516"/>
      <c r="K65" s="516"/>
    </row>
    <row r="66" spans="1:11" ht="18">
      <c r="A66" s="514"/>
      <c r="B66" s="517"/>
      <c r="C66" s="517"/>
      <c r="D66" s="517"/>
      <c r="E66" s="517"/>
      <c r="F66" s="517"/>
      <c r="G66" s="517"/>
      <c r="H66" s="517"/>
      <c r="I66" s="517"/>
      <c r="J66" s="517"/>
      <c r="K66" s="517"/>
    </row>
    <row r="67" spans="1:11" ht="18">
      <c r="A67" s="514"/>
      <c r="B67" s="140"/>
      <c r="C67" s="140"/>
      <c r="D67" s="140"/>
      <c r="E67" s="140"/>
      <c r="F67" s="140"/>
      <c r="G67" s="140"/>
      <c r="H67" s="140"/>
      <c r="I67" s="140"/>
      <c r="J67" s="140"/>
      <c r="K67" s="140"/>
    </row>
    <row r="68" spans="1:11" ht="19">
      <c r="A68" s="514"/>
      <c r="B68" s="25"/>
      <c r="C68" s="27"/>
      <c r="D68" s="27"/>
      <c r="E68" s="27"/>
      <c r="F68" s="27"/>
      <c r="G68" s="26"/>
      <c r="H68" s="26"/>
      <c r="I68" s="26"/>
      <c r="J68" s="27"/>
      <c r="K68" s="147"/>
    </row>
    <row r="69" spans="1:11" ht="19">
      <c r="A69" s="514"/>
      <c r="B69" s="25"/>
      <c r="C69" s="147"/>
      <c r="D69" s="147"/>
      <c r="E69" s="25"/>
      <c r="F69" s="147"/>
      <c r="G69" s="34"/>
      <c r="H69" s="34"/>
      <c r="I69" s="21"/>
      <c r="J69" s="147"/>
      <c r="K69" s="147"/>
    </row>
    <row r="70" spans="1:11" ht="19">
      <c r="A70" s="514"/>
      <c r="B70" s="25"/>
      <c r="C70" s="141"/>
      <c r="D70" s="147"/>
      <c r="E70" s="147"/>
      <c r="F70" s="25"/>
      <c r="G70" s="147"/>
      <c r="H70" s="24"/>
      <c r="I70" s="24"/>
      <c r="J70" s="147"/>
      <c r="K70" s="147"/>
    </row>
    <row r="71" spans="1:11" ht="18">
      <c r="A71" s="144"/>
      <c r="B71" s="515"/>
      <c r="C71" s="515"/>
      <c r="D71" s="515"/>
      <c r="E71" s="515"/>
      <c r="F71" s="515"/>
      <c r="G71" s="515"/>
      <c r="H71" s="515"/>
      <c r="I71" s="515"/>
      <c r="J71" s="515"/>
      <c r="K71" s="515"/>
    </row>
    <row r="72" spans="1:11" ht="18">
      <c r="A72" s="144"/>
      <c r="B72" s="515"/>
      <c r="C72" s="515"/>
      <c r="D72" s="515"/>
      <c r="E72" s="515"/>
      <c r="F72" s="515"/>
      <c r="G72" s="515"/>
      <c r="H72" s="515"/>
      <c r="I72" s="515"/>
      <c r="J72" s="515"/>
      <c r="K72" s="515"/>
    </row>
    <row r="73" spans="1:11" ht="18">
      <c r="A73" s="144"/>
      <c r="B73" s="515"/>
      <c r="C73" s="515"/>
      <c r="D73" s="515"/>
      <c r="E73" s="515"/>
      <c r="F73" s="515"/>
      <c r="G73" s="515"/>
      <c r="H73" s="515"/>
      <c r="I73" s="515"/>
      <c r="J73" s="515"/>
      <c r="K73" s="515"/>
    </row>
    <row r="74" spans="1:11" ht="18">
      <c r="A74" s="144"/>
      <c r="B74" s="515"/>
      <c r="C74" s="515"/>
      <c r="D74" s="515"/>
      <c r="E74" s="515"/>
      <c r="F74" s="515"/>
      <c r="G74" s="515"/>
      <c r="H74" s="515"/>
      <c r="I74" s="515"/>
      <c r="J74" s="515"/>
      <c r="K74" s="515"/>
    </row>
  </sheetData>
  <mergeCells count="35">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 ref="A62:A65"/>
    <mergeCell ref="B62:K62"/>
    <mergeCell ref="B65:K65"/>
    <mergeCell ref="A66:A70"/>
    <mergeCell ref="B66:K66"/>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1"/>
  <sheetViews>
    <sheetView workbookViewId="0">
      <selection activeCell="B3" sqref="B3"/>
    </sheetView>
  </sheetViews>
  <sheetFormatPr baseColWidth="10" defaultColWidth="11.5" defaultRowHeight="13"/>
  <sheetData>
    <row r="2" spans="1:20">
      <c r="A2" s="1" t="s">
        <v>34</v>
      </c>
      <c r="B2" s="1" t="s">
        <v>37</v>
      </c>
      <c r="C2" s="1"/>
    </row>
    <row r="3" spans="1:20">
      <c r="A3" t="s">
        <v>80</v>
      </c>
      <c r="B3" s="17" t="s">
        <v>110</v>
      </c>
      <c r="C3" s="17"/>
    </row>
    <row r="4" spans="1:20">
      <c r="A4" t="s">
        <v>89</v>
      </c>
      <c r="B4" s="17" t="s">
        <v>83</v>
      </c>
      <c r="C4" s="17"/>
    </row>
    <row r="5" spans="1:20">
      <c r="A5" s="17" t="s">
        <v>616</v>
      </c>
      <c r="B5" s="17" t="s">
        <v>617</v>
      </c>
      <c r="C5" s="17"/>
    </row>
    <row r="6" spans="1:20">
      <c r="B6" s="17" t="s">
        <v>618</v>
      </c>
    </row>
    <row r="8" spans="1:20" ht="14" thickBot="1"/>
    <row r="9" spans="1:20" s="4" customFormat="1" ht="80">
      <c r="A9" s="4" t="s">
        <v>619</v>
      </c>
      <c r="B9" s="4" t="s">
        <v>620</v>
      </c>
      <c r="C9" s="52"/>
      <c r="D9" s="4" t="s">
        <v>621</v>
      </c>
      <c r="E9" s="4" t="s">
        <v>622</v>
      </c>
      <c r="F9" s="4" t="s">
        <v>623</v>
      </c>
      <c r="G9" s="4" t="s">
        <v>624</v>
      </c>
      <c r="H9" s="4" t="s">
        <v>625</v>
      </c>
      <c r="I9" s="4" t="s">
        <v>626</v>
      </c>
      <c r="J9" s="4" t="s">
        <v>627</v>
      </c>
      <c r="K9" s="4" t="s">
        <v>628</v>
      </c>
      <c r="L9" s="4" t="s">
        <v>629</v>
      </c>
      <c r="M9" s="4" t="s">
        <v>630</v>
      </c>
      <c r="N9" s="4" t="s">
        <v>631</v>
      </c>
      <c r="O9" s="4" t="s">
        <v>632</v>
      </c>
      <c r="P9" s="4" t="s">
        <v>633</v>
      </c>
      <c r="Q9" s="4" t="s">
        <v>634</v>
      </c>
      <c r="R9" s="4" t="s">
        <v>635</v>
      </c>
      <c r="S9" s="4" t="s">
        <v>636</v>
      </c>
      <c r="T9" s="4" t="s">
        <v>637</v>
      </c>
    </row>
    <row r="10" spans="1:20" ht="126">
      <c r="A10" s="5" t="s">
        <v>638</v>
      </c>
      <c r="B10" s="8" t="s">
        <v>625</v>
      </c>
      <c r="C10" s="6"/>
      <c r="D10" s="7" t="s">
        <v>639</v>
      </c>
      <c r="E10" s="8" t="s">
        <v>640</v>
      </c>
      <c r="F10" s="8" t="s">
        <v>641</v>
      </c>
      <c r="G10" s="8"/>
      <c r="H10" s="8" t="s">
        <v>642</v>
      </c>
      <c r="I10" s="6" t="s">
        <v>643</v>
      </c>
      <c r="J10" s="6" t="s">
        <v>644</v>
      </c>
      <c r="K10" s="8" t="s">
        <v>645</v>
      </c>
      <c r="L10" s="8" t="s">
        <v>646</v>
      </c>
      <c r="M10" s="8" t="s">
        <v>647</v>
      </c>
      <c r="N10" s="6" t="s">
        <v>648</v>
      </c>
      <c r="O10" s="6" t="s">
        <v>649</v>
      </c>
      <c r="P10" s="6" t="s">
        <v>650</v>
      </c>
      <c r="Q10" s="6" t="s">
        <v>634</v>
      </c>
      <c r="R10" s="6" t="s">
        <v>635</v>
      </c>
      <c r="S10" s="9" t="s">
        <v>636</v>
      </c>
      <c r="T10" s="9" t="s">
        <v>651</v>
      </c>
    </row>
    <row r="11" spans="1:20" ht="128">
      <c r="A11" s="5" t="s">
        <v>652</v>
      </c>
      <c r="B11" s="6" t="s">
        <v>653</v>
      </c>
      <c r="C11" s="6"/>
      <c r="D11" s="7" t="s">
        <v>654</v>
      </c>
      <c r="E11" s="8" t="s">
        <v>655</v>
      </c>
      <c r="F11" s="8" t="s">
        <v>656</v>
      </c>
      <c r="G11" s="8"/>
      <c r="H11" s="8" t="s">
        <v>657</v>
      </c>
      <c r="I11" s="6" t="s">
        <v>658</v>
      </c>
      <c r="J11" s="6" t="s">
        <v>659</v>
      </c>
      <c r="K11" s="8" t="s">
        <v>660</v>
      </c>
      <c r="L11" s="8" t="s">
        <v>661</v>
      </c>
      <c r="M11" s="8" t="s">
        <v>662</v>
      </c>
      <c r="N11" s="6" t="s">
        <v>663</v>
      </c>
      <c r="O11" s="6" t="s">
        <v>664</v>
      </c>
      <c r="P11" s="6" t="s">
        <v>665</v>
      </c>
      <c r="Q11" s="10"/>
      <c r="R11" s="6"/>
      <c r="S11" s="11"/>
      <c r="T11" s="11"/>
    </row>
    <row r="12" spans="1:20" ht="98">
      <c r="A12" s="5" t="s">
        <v>666</v>
      </c>
      <c r="B12" s="6" t="s">
        <v>622</v>
      </c>
      <c r="C12" s="6"/>
      <c r="D12" s="7" t="s">
        <v>667</v>
      </c>
      <c r="E12" s="8" t="s">
        <v>668</v>
      </c>
      <c r="F12" s="8" t="s">
        <v>669</v>
      </c>
      <c r="G12" s="8"/>
      <c r="H12" s="10"/>
      <c r="I12" s="6" t="s">
        <v>670</v>
      </c>
      <c r="J12" s="6" t="s">
        <v>671</v>
      </c>
      <c r="K12" s="12"/>
      <c r="L12" s="10"/>
      <c r="M12" s="10"/>
      <c r="N12" s="10"/>
      <c r="O12" s="6" t="s">
        <v>672</v>
      </c>
      <c r="P12" s="6" t="s">
        <v>673</v>
      </c>
      <c r="Q12" s="10"/>
      <c r="R12" s="6"/>
      <c r="S12" s="11"/>
      <c r="T12" s="11"/>
    </row>
    <row r="13" spans="1:20" ht="56">
      <c r="A13" s="5" t="s">
        <v>674</v>
      </c>
      <c r="B13" s="6" t="s">
        <v>629</v>
      </c>
      <c r="C13" s="6"/>
      <c r="D13" s="7" t="s">
        <v>675</v>
      </c>
      <c r="E13" s="8"/>
      <c r="F13" s="8"/>
      <c r="G13" s="8"/>
      <c r="H13" s="10"/>
      <c r="I13" s="6"/>
      <c r="J13" s="6" t="s">
        <v>676</v>
      </c>
      <c r="K13" s="12"/>
      <c r="L13" s="10"/>
      <c r="M13" s="10"/>
      <c r="N13" s="10"/>
      <c r="O13" s="6"/>
      <c r="P13" s="6" t="s">
        <v>677</v>
      </c>
      <c r="Q13" s="10"/>
      <c r="R13" s="7"/>
      <c r="S13" s="11"/>
      <c r="T13" s="11"/>
    </row>
    <row r="14" spans="1:20" ht="42">
      <c r="A14" s="5" t="s">
        <v>678</v>
      </c>
      <c r="B14" s="6" t="s">
        <v>627</v>
      </c>
      <c r="C14" s="8"/>
      <c r="D14" s="7"/>
      <c r="E14" s="10"/>
      <c r="F14" s="10"/>
      <c r="G14" s="10"/>
      <c r="H14" s="10"/>
      <c r="I14" s="10"/>
      <c r="J14" s="8" t="s">
        <v>679</v>
      </c>
      <c r="K14" s="10"/>
      <c r="L14" s="10"/>
      <c r="M14" s="10"/>
      <c r="N14" s="10"/>
      <c r="O14" s="10"/>
      <c r="P14" s="10"/>
      <c r="Q14" s="10"/>
      <c r="R14" s="7"/>
      <c r="S14" s="11"/>
      <c r="T14" s="11"/>
    </row>
    <row r="15" spans="1:20" ht="42">
      <c r="A15" s="5" t="s">
        <v>680</v>
      </c>
      <c r="B15" s="6" t="s">
        <v>630</v>
      </c>
      <c r="C15" s="6"/>
      <c r="D15" s="10"/>
      <c r="E15" s="10"/>
      <c r="F15" s="10"/>
      <c r="G15" s="10"/>
      <c r="H15" s="10"/>
      <c r="I15" s="10"/>
      <c r="J15" s="10"/>
      <c r="K15" s="10"/>
      <c r="L15" s="10"/>
      <c r="M15" s="10"/>
      <c r="N15" s="10"/>
      <c r="O15" s="10"/>
      <c r="P15" s="10"/>
      <c r="Q15" s="10"/>
      <c r="R15" s="7"/>
      <c r="S15" s="11"/>
      <c r="T15" s="11"/>
    </row>
    <row r="16" spans="1:20" ht="42">
      <c r="A16" s="5" t="s">
        <v>681</v>
      </c>
      <c r="B16" s="6" t="s">
        <v>632</v>
      </c>
      <c r="C16" s="6"/>
      <c r="D16" s="10"/>
      <c r="E16" s="10"/>
      <c r="F16" s="10"/>
      <c r="G16" s="10"/>
      <c r="H16" s="10"/>
      <c r="I16" s="10"/>
      <c r="J16" s="10"/>
      <c r="K16" s="10"/>
      <c r="L16" s="10"/>
      <c r="M16" s="10"/>
      <c r="N16" s="10"/>
      <c r="O16" s="10"/>
      <c r="P16" s="10"/>
      <c r="Q16" s="10"/>
      <c r="R16" s="10"/>
      <c r="S16" s="11"/>
      <c r="T16" s="11"/>
    </row>
    <row r="17" spans="1:20" ht="56">
      <c r="A17" s="5" t="s">
        <v>6</v>
      </c>
      <c r="B17" s="6" t="s">
        <v>631</v>
      </c>
      <c r="C17" s="6"/>
      <c r="D17" s="10"/>
      <c r="E17" s="10"/>
      <c r="F17" s="10"/>
      <c r="G17" s="10"/>
      <c r="H17" s="10"/>
      <c r="I17" s="10"/>
      <c r="J17" s="10"/>
      <c r="K17" s="10"/>
      <c r="L17" s="10"/>
      <c r="M17" s="10"/>
      <c r="N17" s="10"/>
      <c r="O17" s="10"/>
      <c r="P17" s="10"/>
      <c r="Q17" s="10"/>
      <c r="R17" s="10"/>
      <c r="S17" s="11"/>
      <c r="T17" s="11"/>
    </row>
    <row r="18" spans="1:20" ht="56">
      <c r="A18" s="5" t="s">
        <v>682</v>
      </c>
      <c r="B18" s="6" t="s">
        <v>626</v>
      </c>
      <c r="C18" s="6"/>
      <c r="D18" s="10"/>
      <c r="E18" s="10"/>
      <c r="F18" s="10"/>
      <c r="G18" s="10"/>
      <c r="H18" s="10"/>
      <c r="I18" s="10"/>
      <c r="J18" s="10"/>
      <c r="K18" s="10"/>
      <c r="L18" s="10"/>
      <c r="M18" s="10"/>
      <c r="N18" s="10"/>
      <c r="O18" s="10"/>
      <c r="P18" s="10"/>
      <c r="Q18" s="10"/>
      <c r="R18" s="10"/>
      <c r="S18" s="11"/>
      <c r="T18" s="11"/>
    </row>
    <row r="19" spans="1:20" ht="56">
      <c r="A19" s="5" t="s">
        <v>683</v>
      </c>
      <c r="B19" s="6" t="s">
        <v>621</v>
      </c>
      <c r="C19" s="6"/>
      <c r="D19" s="10"/>
      <c r="E19" s="10"/>
      <c r="F19" s="10"/>
      <c r="G19" s="10"/>
      <c r="H19" s="10"/>
      <c r="I19" s="10"/>
      <c r="J19" s="10"/>
      <c r="K19" s="10"/>
      <c r="L19" s="10"/>
      <c r="M19" s="10"/>
      <c r="N19" s="10"/>
      <c r="O19" s="10"/>
      <c r="P19" s="10"/>
      <c r="Q19" s="10"/>
      <c r="R19" s="10"/>
      <c r="S19" s="11"/>
      <c r="T19" s="11"/>
    </row>
    <row r="20" spans="1:20" ht="56">
      <c r="A20" s="5" t="s">
        <v>684</v>
      </c>
      <c r="B20" s="6" t="s">
        <v>628</v>
      </c>
      <c r="C20" s="6"/>
      <c r="D20" s="10"/>
      <c r="E20" s="10"/>
      <c r="F20" s="10"/>
      <c r="G20" s="10"/>
      <c r="H20" s="10"/>
      <c r="I20" s="10"/>
      <c r="J20" s="10"/>
      <c r="K20" s="10"/>
      <c r="L20" s="10"/>
      <c r="M20" s="10"/>
      <c r="N20" s="10"/>
      <c r="O20" s="10"/>
      <c r="P20" s="10"/>
      <c r="Q20" s="10"/>
      <c r="R20" s="10"/>
      <c r="S20" s="11"/>
      <c r="T20" s="11"/>
    </row>
    <row r="21" spans="1:20" ht="70">
      <c r="A21" s="5" t="s">
        <v>685</v>
      </c>
      <c r="B21" s="6" t="s">
        <v>633</v>
      </c>
      <c r="C21" s="6"/>
      <c r="D21" s="10"/>
      <c r="E21" s="10"/>
      <c r="F21" s="10"/>
      <c r="G21" s="10"/>
      <c r="H21" s="10"/>
      <c r="I21" s="10"/>
      <c r="J21" s="10"/>
      <c r="K21" s="10"/>
      <c r="L21" s="10"/>
      <c r="M21" s="10"/>
      <c r="N21" s="10"/>
      <c r="O21" s="10"/>
      <c r="P21" s="10"/>
      <c r="Q21" s="10"/>
      <c r="R21" s="10"/>
      <c r="S21" s="11"/>
      <c r="T21" s="11"/>
    </row>
    <row r="22" spans="1:20" ht="56">
      <c r="A22" s="5" t="s">
        <v>686</v>
      </c>
      <c r="B22" s="6" t="s">
        <v>624</v>
      </c>
      <c r="C22" s="6"/>
      <c r="D22" s="10"/>
      <c r="E22" s="10"/>
      <c r="F22" s="10"/>
      <c r="G22" s="10"/>
      <c r="H22" s="10"/>
      <c r="I22" s="10"/>
      <c r="J22" s="10"/>
      <c r="K22" s="10"/>
      <c r="L22" s="10"/>
      <c r="M22" s="10"/>
      <c r="N22" s="10"/>
      <c r="O22" s="10"/>
      <c r="P22" s="10"/>
      <c r="Q22" s="10"/>
      <c r="R22" s="10"/>
      <c r="S22" s="11"/>
      <c r="T22" s="11"/>
    </row>
    <row r="23" spans="1:20" ht="42">
      <c r="A23" s="5" t="s">
        <v>687</v>
      </c>
      <c r="B23" s="6" t="s">
        <v>623</v>
      </c>
      <c r="C23" s="6"/>
      <c r="D23" s="10"/>
      <c r="E23" s="10"/>
      <c r="F23" s="10"/>
      <c r="G23" s="10"/>
      <c r="H23" s="10"/>
      <c r="I23" s="10"/>
      <c r="J23" s="10"/>
      <c r="K23" s="10"/>
      <c r="L23" s="10"/>
      <c r="M23" s="10"/>
      <c r="N23" s="10"/>
      <c r="O23" s="10"/>
      <c r="P23" s="10"/>
      <c r="Q23" s="10"/>
      <c r="R23" s="10"/>
      <c r="S23" s="11"/>
      <c r="T23" s="11"/>
    </row>
    <row r="24" spans="1:20" ht="42">
      <c r="A24" s="5" t="s">
        <v>688</v>
      </c>
      <c r="B24" s="6" t="s">
        <v>634</v>
      </c>
      <c r="C24" s="6"/>
      <c r="D24" s="10"/>
      <c r="E24" s="10"/>
      <c r="F24" s="10"/>
      <c r="G24" s="10"/>
      <c r="H24" s="10"/>
      <c r="I24" s="10"/>
      <c r="J24" s="10"/>
      <c r="K24" s="10"/>
      <c r="L24" s="10"/>
      <c r="M24" s="10"/>
      <c r="N24" s="10"/>
      <c r="O24" s="10"/>
      <c r="P24" s="10"/>
      <c r="Q24" s="10"/>
      <c r="R24" s="10"/>
      <c r="S24" s="11"/>
      <c r="T24" s="11"/>
    </row>
    <row r="25" spans="1:20" ht="43" thickBot="1">
      <c r="A25" s="13" t="s">
        <v>689</v>
      </c>
      <c r="B25" s="14" t="s">
        <v>690</v>
      </c>
      <c r="C25" s="14"/>
      <c r="D25" s="15"/>
      <c r="E25" s="15"/>
      <c r="F25" s="15"/>
      <c r="G25" s="15"/>
      <c r="H25" s="15"/>
      <c r="I25" s="15"/>
      <c r="J25" s="15"/>
      <c r="K25" s="15"/>
      <c r="L25" s="15"/>
      <c r="M25" s="15"/>
      <c r="N25" s="15"/>
      <c r="O25" s="15"/>
      <c r="P25" s="15"/>
      <c r="Q25" s="15"/>
      <c r="R25" s="15"/>
      <c r="S25" s="16"/>
      <c r="T25" s="16"/>
    </row>
    <row r="26" spans="1:20" ht="43" thickBot="1">
      <c r="A26" s="13" t="s">
        <v>691</v>
      </c>
      <c r="B26" s="14" t="s">
        <v>635</v>
      </c>
      <c r="C26" s="14"/>
      <c r="D26" s="15"/>
      <c r="E26" s="15"/>
      <c r="F26" s="15"/>
      <c r="G26" s="15"/>
      <c r="H26" s="15"/>
      <c r="I26" s="15"/>
      <c r="J26" s="15"/>
      <c r="K26" s="15"/>
      <c r="L26" s="15"/>
      <c r="M26" s="15"/>
      <c r="N26" s="15"/>
      <c r="O26" s="15"/>
      <c r="P26" s="15"/>
      <c r="Q26" s="15"/>
      <c r="R26" s="15"/>
      <c r="S26" s="16"/>
      <c r="T26" s="16"/>
    </row>
    <row r="28" spans="1:20" ht="14">
      <c r="A28" s="49"/>
      <c r="B28" s="50"/>
      <c r="C28" s="50"/>
      <c r="D28" s="51" t="s">
        <v>692</v>
      </c>
    </row>
    <row r="29" spans="1:20" ht="14">
      <c r="B29" s="50"/>
      <c r="C29" s="50"/>
      <c r="D29" s="51" t="s">
        <v>693</v>
      </c>
    </row>
    <row r="30" spans="1:20" ht="14">
      <c r="B30" s="50"/>
      <c r="C30" s="50"/>
      <c r="D30" s="51" t="s">
        <v>125</v>
      </c>
    </row>
    <row r="31" spans="1:20" ht="14">
      <c r="B31" s="50"/>
      <c r="C31" s="50"/>
      <c r="D31" s="51" t="s">
        <v>694</v>
      </c>
    </row>
    <row r="32" spans="1:20" ht="14">
      <c r="B32" s="50"/>
      <c r="C32" s="50"/>
      <c r="D32" s="51" t="s">
        <v>695</v>
      </c>
    </row>
    <row r="33" spans="2:6" ht="14">
      <c r="B33" s="50"/>
      <c r="C33" s="50"/>
      <c r="D33" s="51" t="s">
        <v>696</v>
      </c>
    </row>
    <row r="34" spans="2:6" ht="14">
      <c r="B34" s="50"/>
      <c r="C34" s="50"/>
      <c r="D34" s="51" t="s">
        <v>697</v>
      </c>
    </row>
    <row r="35" spans="2:6">
      <c r="B35" s="50"/>
      <c r="C35" s="50"/>
      <c r="D35" t="str">
        <f>CONCATENATE($A$35," ",B35)</f>
        <v xml:space="preserve"> </v>
      </c>
    </row>
    <row r="36" spans="2:6">
      <c r="B36" s="50"/>
      <c r="C36" s="50"/>
      <c r="D36" t="str">
        <f t="shared" ref="D36:D40" si="0">CONCATENATE($A$35," ",B36)</f>
        <v xml:space="preserve"> </v>
      </c>
    </row>
    <row r="37" spans="2:6">
      <c r="B37" s="50"/>
      <c r="C37" s="50"/>
      <c r="D37" t="str">
        <f t="shared" si="0"/>
        <v xml:space="preserve"> </v>
      </c>
    </row>
    <row r="38" spans="2:6">
      <c r="B38" s="50"/>
      <c r="C38" s="50"/>
      <c r="D38" t="str">
        <f t="shared" si="0"/>
        <v xml:space="preserve"> </v>
      </c>
    </row>
    <row r="39" spans="2:6">
      <c r="B39" s="50"/>
      <c r="C39" s="50"/>
      <c r="D39" t="str">
        <f t="shared" si="0"/>
        <v xml:space="preserve"> </v>
      </c>
    </row>
    <row r="40" spans="2:6">
      <c r="B40" s="50"/>
      <c r="C40" s="50"/>
      <c r="D40" t="str">
        <f t="shared" si="0"/>
        <v xml:space="preserve"> </v>
      </c>
    </row>
    <row r="41" spans="2:6">
      <c r="B41" s="50"/>
      <c r="C41" s="50"/>
      <c r="D41" t="str">
        <f t="shared" ref="D41:D50" si="1">CONCATENATE($A$41," ",B41)</f>
        <v xml:space="preserve"> </v>
      </c>
    </row>
    <row r="42" spans="2:6">
      <c r="B42" s="50"/>
      <c r="C42" s="50"/>
      <c r="D42" t="str">
        <f t="shared" si="1"/>
        <v xml:space="preserve"> </v>
      </c>
    </row>
    <row r="43" spans="2:6">
      <c r="B43" s="50"/>
      <c r="C43" s="50"/>
      <c r="D43" t="str">
        <f t="shared" si="1"/>
        <v xml:space="preserve"> </v>
      </c>
    </row>
    <row r="44" spans="2:6">
      <c r="B44" s="50"/>
      <c r="C44" s="50"/>
      <c r="D44" t="str">
        <f t="shared" si="1"/>
        <v xml:space="preserve"> </v>
      </c>
      <c r="E44" s="50"/>
      <c r="F44" s="50"/>
    </row>
    <row r="45" spans="2:6">
      <c r="B45" s="50"/>
      <c r="C45" s="50"/>
      <c r="D45" t="str">
        <f t="shared" si="1"/>
        <v xml:space="preserve"> </v>
      </c>
      <c r="E45" s="50"/>
      <c r="F45" s="50"/>
    </row>
    <row r="46" spans="2:6">
      <c r="B46" s="50"/>
      <c r="C46" s="50"/>
      <c r="D46" t="str">
        <f t="shared" si="1"/>
        <v xml:space="preserve"> </v>
      </c>
      <c r="E46" s="50"/>
      <c r="F46" s="50"/>
    </row>
    <row r="47" spans="2:6">
      <c r="B47" s="50"/>
      <c r="C47" s="50"/>
      <c r="D47" t="str">
        <f t="shared" si="1"/>
        <v xml:space="preserve"> </v>
      </c>
      <c r="E47" s="50"/>
      <c r="F47" s="50"/>
    </row>
    <row r="48" spans="2:6">
      <c r="B48" s="50"/>
      <c r="C48" s="50"/>
      <c r="D48" t="str">
        <f t="shared" si="1"/>
        <v xml:space="preserve"> </v>
      </c>
      <c r="E48" s="50"/>
      <c r="F48" s="50"/>
    </row>
    <row r="49" spans="2:6">
      <c r="B49" s="50"/>
      <c r="C49" s="50"/>
      <c r="D49" t="str">
        <f t="shared" si="1"/>
        <v xml:space="preserve"> </v>
      </c>
      <c r="E49" s="50"/>
      <c r="F49" s="50"/>
    </row>
    <row r="50" spans="2:6">
      <c r="B50" s="50"/>
      <c r="C50" s="50"/>
      <c r="D50" t="str">
        <f t="shared" si="1"/>
        <v xml:space="preserve"> </v>
      </c>
      <c r="E50" s="50"/>
      <c r="F50" s="50"/>
    </row>
    <row r="51" spans="2:6">
      <c r="B51" s="50"/>
      <c r="C51" s="50"/>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F15E7-A017-4958-96D3-E3902D30A93A}">
  <dimension ref="B1:BC15"/>
  <sheetViews>
    <sheetView showGridLines="0" zoomScale="80" zoomScaleNormal="80" zoomScalePageLayoutView="95" workbookViewId="0">
      <selection activeCell="E7" sqref="E7"/>
    </sheetView>
  </sheetViews>
  <sheetFormatPr baseColWidth="10" defaultColWidth="11.5" defaultRowHeight="13"/>
  <cols>
    <col min="1" max="1" width="4.33203125" style="177" customWidth="1"/>
    <col min="2" max="2" width="34" style="177" customWidth="1"/>
    <col min="3" max="3" width="39.83203125" style="177" customWidth="1"/>
    <col min="4" max="4" width="7.33203125" style="177" customWidth="1"/>
    <col min="5" max="16384" width="11.5" style="177"/>
  </cols>
  <sheetData>
    <row r="1" spans="2:55" ht="14" thickBot="1"/>
    <row r="2" spans="2:55" ht="31.5" customHeight="1">
      <c r="B2" s="178" t="s">
        <v>385</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80"/>
    </row>
    <row r="3" spans="2:55" ht="20">
      <c r="B3" s="181" t="s">
        <v>19</v>
      </c>
      <c r="C3" s="182"/>
      <c r="D3" s="182"/>
      <c r="E3" s="182"/>
      <c r="F3" s="182"/>
      <c r="G3" s="182"/>
      <c r="H3" s="182"/>
      <c r="I3" s="183"/>
      <c r="J3" s="182"/>
      <c r="K3" s="182"/>
      <c r="L3" s="182"/>
      <c r="M3" s="182"/>
      <c r="N3" s="182"/>
      <c r="O3" s="182"/>
      <c r="P3" s="184" t="s">
        <v>386</v>
      </c>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6"/>
    </row>
    <row r="4" spans="2:55" ht="36" customHeight="1">
      <c r="B4" s="398" t="s">
        <v>387</v>
      </c>
      <c r="C4" s="400" t="s">
        <v>388</v>
      </c>
      <c r="D4" s="402" t="s">
        <v>38</v>
      </c>
      <c r="E4" s="403"/>
      <c r="F4" s="393" t="s">
        <v>389</v>
      </c>
      <c r="G4" s="393" t="s">
        <v>390</v>
      </c>
      <c r="H4" s="393" t="s">
        <v>391</v>
      </c>
      <c r="I4" s="393" t="s">
        <v>392</v>
      </c>
      <c r="J4" s="393" t="s">
        <v>393</v>
      </c>
      <c r="K4" s="393" t="s">
        <v>394</v>
      </c>
      <c r="L4" s="393" t="s">
        <v>395</v>
      </c>
      <c r="M4" s="393" t="s">
        <v>396</v>
      </c>
      <c r="N4" s="393" t="s">
        <v>397</v>
      </c>
      <c r="O4" s="393" t="s">
        <v>398</v>
      </c>
      <c r="P4" s="187" t="s">
        <v>399</v>
      </c>
      <c r="Q4" s="188"/>
      <c r="R4" s="187" t="s">
        <v>400</v>
      </c>
      <c r="S4" s="188"/>
      <c r="T4" s="187" t="s">
        <v>401</v>
      </c>
      <c r="U4" s="188"/>
      <c r="V4" s="187" t="s">
        <v>402</v>
      </c>
      <c r="W4" s="188"/>
      <c r="X4" s="187" t="s">
        <v>403</v>
      </c>
      <c r="Y4" s="188"/>
      <c r="Z4" s="395" t="s">
        <v>404</v>
      </c>
      <c r="AA4" s="396"/>
      <c r="AB4" s="187" t="s">
        <v>405</v>
      </c>
      <c r="AC4" s="188"/>
      <c r="AD4" s="187" t="s">
        <v>406</v>
      </c>
      <c r="AE4" s="189"/>
      <c r="AF4" s="190" t="s">
        <v>407</v>
      </c>
      <c r="AG4" s="188"/>
      <c r="AH4" s="187" t="s">
        <v>408</v>
      </c>
      <c r="AI4" s="191"/>
      <c r="AJ4" s="187" t="s">
        <v>409</v>
      </c>
      <c r="AK4" s="188"/>
      <c r="AL4" s="187" t="s">
        <v>410</v>
      </c>
      <c r="AM4" s="188"/>
      <c r="AN4" s="187" t="s">
        <v>411</v>
      </c>
      <c r="AO4" s="188"/>
      <c r="AP4" s="187" t="s">
        <v>412</v>
      </c>
      <c r="AQ4" s="188"/>
      <c r="AR4" s="187" t="s">
        <v>413</v>
      </c>
      <c r="AS4" s="188"/>
      <c r="AT4" s="395" t="s">
        <v>414</v>
      </c>
      <c r="AU4" s="396"/>
      <c r="AV4" s="187" t="s">
        <v>415</v>
      </c>
      <c r="AW4" s="188"/>
      <c r="AX4" s="187" t="s">
        <v>416</v>
      </c>
      <c r="AY4" s="189"/>
      <c r="AZ4" s="190" t="s">
        <v>417</v>
      </c>
      <c r="BA4" s="188"/>
      <c r="BB4" s="187" t="s">
        <v>418</v>
      </c>
      <c r="BC4" s="191"/>
    </row>
    <row r="5" spans="2:55" ht="24" customHeight="1">
      <c r="B5" s="399"/>
      <c r="C5" s="401"/>
      <c r="D5" s="192" t="s">
        <v>419</v>
      </c>
      <c r="E5" s="192" t="s">
        <v>66</v>
      </c>
      <c r="F5" s="394"/>
      <c r="G5" s="394"/>
      <c r="H5" s="394"/>
      <c r="I5" s="394"/>
      <c r="J5" s="394"/>
      <c r="K5" s="394"/>
      <c r="L5" s="394"/>
      <c r="M5" s="394"/>
      <c r="N5" s="394"/>
      <c r="O5" s="394"/>
      <c r="P5" s="193" t="s">
        <v>420</v>
      </c>
      <c r="Q5" s="193" t="s">
        <v>421</v>
      </c>
      <c r="R5" s="193" t="s">
        <v>420</v>
      </c>
      <c r="S5" s="193" t="s">
        <v>421</v>
      </c>
      <c r="T5" s="193" t="s">
        <v>422</v>
      </c>
      <c r="U5" s="193" t="s">
        <v>423</v>
      </c>
      <c r="V5" s="193" t="s">
        <v>422</v>
      </c>
      <c r="W5" s="193" t="s">
        <v>423</v>
      </c>
      <c r="X5" s="193" t="s">
        <v>424</v>
      </c>
      <c r="Y5" s="193" t="s">
        <v>425</v>
      </c>
      <c r="Z5" s="193" t="s">
        <v>424</v>
      </c>
      <c r="AA5" s="193" t="s">
        <v>425</v>
      </c>
      <c r="AB5" s="193" t="s">
        <v>426</v>
      </c>
      <c r="AC5" s="193" t="s">
        <v>427</v>
      </c>
      <c r="AD5" s="194" t="s">
        <v>426</v>
      </c>
      <c r="AE5" s="195" t="s">
        <v>427</v>
      </c>
      <c r="AF5" s="196" t="s">
        <v>428</v>
      </c>
      <c r="AG5" s="193" t="s">
        <v>429</v>
      </c>
      <c r="AH5" s="196" t="s">
        <v>428</v>
      </c>
      <c r="AI5" s="193" t="s">
        <v>429</v>
      </c>
      <c r="AJ5" s="193" t="s">
        <v>430</v>
      </c>
      <c r="AK5" s="193" t="s">
        <v>431</v>
      </c>
      <c r="AL5" s="193" t="s">
        <v>430</v>
      </c>
      <c r="AM5" s="193" t="s">
        <v>431</v>
      </c>
      <c r="AN5" s="193" t="s">
        <v>432</v>
      </c>
      <c r="AO5" s="193" t="s">
        <v>433</v>
      </c>
      <c r="AP5" s="193" t="s">
        <v>432</v>
      </c>
      <c r="AQ5" s="193" t="s">
        <v>433</v>
      </c>
      <c r="AR5" s="193" t="s">
        <v>434</v>
      </c>
      <c r="AS5" s="193" t="s">
        <v>435</v>
      </c>
      <c r="AT5" s="193" t="s">
        <v>434</v>
      </c>
      <c r="AU5" s="193" t="s">
        <v>435</v>
      </c>
      <c r="AV5" s="193" t="s">
        <v>436</v>
      </c>
      <c r="AW5" s="193" t="s">
        <v>437</v>
      </c>
      <c r="AX5" s="193" t="s">
        <v>436</v>
      </c>
      <c r="AY5" s="193" t="s">
        <v>437</v>
      </c>
      <c r="AZ5" s="193" t="s">
        <v>438</v>
      </c>
      <c r="BA5" s="193" t="s">
        <v>439</v>
      </c>
      <c r="BB5" s="193" t="s">
        <v>438</v>
      </c>
      <c r="BC5" s="197" t="s">
        <v>439</v>
      </c>
    </row>
    <row r="6" spans="2:55" ht="75" customHeight="1">
      <c r="B6" s="198" t="s">
        <v>440</v>
      </c>
      <c r="C6" s="298" t="s">
        <v>441</v>
      </c>
      <c r="D6" s="199">
        <v>342</v>
      </c>
      <c r="E6" s="199">
        <v>2019</v>
      </c>
      <c r="F6" s="334">
        <v>0</v>
      </c>
      <c r="G6" s="334">
        <v>100</v>
      </c>
      <c r="H6" s="334">
        <v>100</v>
      </c>
      <c r="I6" s="334">
        <v>100</v>
      </c>
      <c r="J6" s="334">
        <v>100</v>
      </c>
      <c r="K6" s="334">
        <v>100</v>
      </c>
      <c r="L6" s="334">
        <v>100</v>
      </c>
      <c r="M6" s="334">
        <v>100</v>
      </c>
      <c r="N6" s="334">
        <v>100</v>
      </c>
      <c r="O6" s="334">
        <v>100</v>
      </c>
      <c r="P6" s="200"/>
      <c r="Q6" s="200"/>
      <c r="R6" s="200"/>
      <c r="S6" s="200"/>
      <c r="T6" s="200"/>
      <c r="U6" s="200"/>
      <c r="V6" s="200"/>
      <c r="W6" s="200"/>
      <c r="X6" s="200"/>
      <c r="Y6" s="200"/>
      <c r="Z6" s="200"/>
      <c r="AA6" s="200"/>
      <c r="AB6" s="200"/>
      <c r="AC6" s="200"/>
      <c r="AD6" s="201"/>
      <c r="AE6" s="200"/>
      <c r="AF6" s="202"/>
      <c r="AG6" s="200"/>
      <c r="AH6" s="200"/>
      <c r="AI6" s="200"/>
      <c r="AJ6" s="200"/>
      <c r="AK6" s="200"/>
      <c r="AL6" s="200"/>
      <c r="AM6" s="200"/>
      <c r="AN6" s="200"/>
      <c r="AO6" s="200"/>
      <c r="AP6" s="200"/>
      <c r="AQ6" s="200"/>
      <c r="AR6" s="200"/>
      <c r="AS6" s="200"/>
      <c r="AT6" s="200"/>
      <c r="AU6" s="200"/>
      <c r="AV6" s="200"/>
      <c r="AW6" s="200"/>
      <c r="AX6" s="201"/>
      <c r="AY6" s="200"/>
      <c r="AZ6" s="202"/>
      <c r="BA6" s="200"/>
      <c r="BB6" s="200"/>
      <c r="BC6" s="203"/>
    </row>
    <row r="7" spans="2:55" s="208" customFormat="1" ht="75" customHeight="1">
      <c r="B7" s="290" t="s">
        <v>796</v>
      </c>
      <c r="C7" s="298" t="s">
        <v>442</v>
      </c>
      <c r="D7" s="199">
        <v>0</v>
      </c>
      <c r="E7" s="199">
        <v>2021</v>
      </c>
      <c r="F7" s="199"/>
      <c r="G7" s="199"/>
      <c r="H7" s="199">
        <v>15</v>
      </c>
      <c r="I7" s="199">
        <v>30</v>
      </c>
      <c r="J7" s="199">
        <v>45</v>
      </c>
      <c r="K7" s="199">
        <v>60</v>
      </c>
      <c r="L7" s="199">
        <v>75</v>
      </c>
      <c r="M7" s="199">
        <v>90</v>
      </c>
      <c r="N7" s="199">
        <v>105</v>
      </c>
      <c r="O7" s="199">
        <v>120</v>
      </c>
      <c r="P7" s="204"/>
      <c r="Q7" s="204"/>
      <c r="R7" s="204"/>
      <c r="S7" s="204"/>
      <c r="T7" s="204"/>
      <c r="U7" s="204"/>
      <c r="V7" s="204"/>
      <c r="W7" s="204"/>
      <c r="X7" s="204"/>
      <c r="Y7" s="204"/>
      <c r="Z7" s="204"/>
      <c r="AA7" s="204"/>
      <c r="AB7" s="204"/>
      <c r="AC7" s="204"/>
      <c r="AD7" s="205"/>
      <c r="AE7" s="204"/>
      <c r="AF7" s="206"/>
      <c r="AG7" s="204"/>
      <c r="AH7" s="204"/>
      <c r="AI7" s="204"/>
      <c r="AJ7" s="204"/>
      <c r="AK7" s="204"/>
      <c r="AL7" s="204"/>
      <c r="AM7" s="204"/>
      <c r="AN7" s="204"/>
      <c r="AO7" s="204"/>
      <c r="AP7" s="204"/>
      <c r="AQ7" s="204"/>
      <c r="AR7" s="206"/>
      <c r="AS7" s="204"/>
      <c r="AT7" s="204"/>
      <c r="AU7" s="204"/>
      <c r="AV7" s="206"/>
      <c r="AW7" s="204"/>
      <c r="AX7" s="204"/>
      <c r="AY7" s="204"/>
      <c r="AZ7" s="206"/>
      <c r="BA7" s="204"/>
      <c r="BB7" s="204"/>
      <c r="BC7" s="207"/>
    </row>
    <row r="8" spans="2:55" ht="75" customHeight="1">
      <c r="B8" s="308" t="s">
        <v>443</v>
      </c>
      <c r="C8" s="298" t="s">
        <v>444</v>
      </c>
      <c r="D8" s="209">
        <v>1.5E-3</v>
      </c>
      <c r="E8" s="199">
        <v>2020</v>
      </c>
      <c r="F8" s="209">
        <v>1.6000000000000001E-3</v>
      </c>
      <c r="G8" s="209">
        <v>2.1000000000000003E-3</v>
      </c>
      <c r="H8" s="209">
        <v>2.6000000000000003E-3</v>
      </c>
      <c r="I8" s="209">
        <v>3.1000000000000003E-3</v>
      </c>
      <c r="J8" s="209">
        <v>3.6000000000000003E-3</v>
      </c>
      <c r="K8" s="209">
        <v>4.1000000000000003E-3</v>
      </c>
      <c r="L8" s="209">
        <v>4.5999999999999999E-3</v>
      </c>
      <c r="M8" s="209">
        <v>5.1000000000000004E-3</v>
      </c>
      <c r="N8" s="209">
        <v>5.6000000000000008E-3</v>
      </c>
      <c r="O8" s="209">
        <v>6.0000000000000001E-3</v>
      </c>
      <c r="P8" s="200"/>
      <c r="Q8" s="200"/>
      <c r="R8" s="200"/>
      <c r="S8" s="200"/>
      <c r="T8" s="200"/>
      <c r="U8" s="200"/>
      <c r="V8" s="200"/>
      <c r="W8" s="200"/>
      <c r="X8" s="200"/>
      <c r="Y8" s="200"/>
      <c r="Z8" s="200"/>
      <c r="AA8" s="200"/>
      <c r="AB8" s="200"/>
      <c r="AC8" s="200"/>
      <c r="AD8" s="201"/>
      <c r="AE8" s="200"/>
      <c r="AF8" s="200"/>
      <c r="AG8" s="200"/>
      <c r="AH8" s="200"/>
      <c r="AI8" s="200"/>
      <c r="AJ8" s="200"/>
      <c r="AK8" s="200"/>
      <c r="AL8" s="200"/>
      <c r="AM8" s="200"/>
      <c r="AN8" s="200"/>
      <c r="AO8" s="200"/>
      <c r="AP8" s="200"/>
      <c r="AQ8" s="200"/>
      <c r="AR8" s="200"/>
      <c r="AS8" s="200"/>
      <c r="AT8" s="200"/>
      <c r="AU8" s="200"/>
      <c r="AV8" s="200"/>
      <c r="AW8" s="200"/>
      <c r="AX8" s="201"/>
      <c r="AY8" s="200"/>
      <c r="AZ8" s="202"/>
      <c r="BA8" s="200"/>
      <c r="BB8" s="200"/>
      <c r="BC8" s="203"/>
    </row>
    <row r="9" spans="2:55" ht="75" customHeight="1">
      <c r="B9" s="301" t="s">
        <v>445</v>
      </c>
      <c r="C9" s="302" t="s">
        <v>446</v>
      </c>
      <c r="D9" s="210">
        <v>0</v>
      </c>
      <c r="E9" s="199">
        <v>2021</v>
      </c>
      <c r="F9" s="210"/>
      <c r="G9" s="306">
        <v>2</v>
      </c>
      <c r="H9" s="210"/>
      <c r="I9" s="306">
        <v>3</v>
      </c>
      <c r="J9" s="210"/>
      <c r="K9" s="306">
        <v>4</v>
      </c>
      <c r="L9" s="210"/>
      <c r="M9" s="306">
        <v>5</v>
      </c>
      <c r="N9" s="210">
        <v>6</v>
      </c>
      <c r="O9" s="210"/>
      <c r="P9" s="211"/>
      <c r="Q9" s="211"/>
      <c r="R9" s="211"/>
      <c r="S9" s="211"/>
      <c r="T9" s="211"/>
      <c r="U9" s="211"/>
      <c r="V9" s="211"/>
      <c r="W9" s="211"/>
      <c r="X9" s="211"/>
      <c r="Y9" s="211"/>
      <c r="Z9" s="211"/>
      <c r="AA9" s="211"/>
      <c r="AB9" s="211"/>
      <c r="AC9" s="211"/>
      <c r="AD9" s="212"/>
      <c r="AE9" s="200"/>
      <c r="AF9" s="200"/>
      <c r="AG9" s="212"/>
      <c r="AH9" s="212"/>
      <c r="AI9" s="212"/>
      <c r="AJ9" s="212"/>
      <c r="AK9" s="211"/>
      <c r="AL9" s="211"/>
      <c r="AM9" s="211"/>
      <c r="AN9" s="211"/>
      <c r="AO9" s="211"/>
      <c r="AP9" s="211"/>
      <c r="AQ9" s="211"/>
      <c r="AR9" s="211"/>
      <c r="AS9" s="211"/>
      <c r="AT9" s="211"/>
      <c r="AU9" s="211"/>
      <c r="AV9" s="211"/>
      <c r="AW9" s="211"/>
      <c r="AX9" s="212"/>
      <c r="AY9" s="211"/>
      <c r="AZ9" s="211"/>
      <c r="BA9" s="212"/>
      <c r="BB9" s="211"/>
      <c r="BC9" s="213"/>
    </row>
    <row r="10" spans="2:55" ht="75" customHeight="1">
      <c r="B10" s="198" t="s">
        <v>447</v>
      </c>
      <c r="C10" s="298" t="s">
        <v>448</v>
      </c>
      <c r="D10" s="210">
        <v>9</v>
      </c>
      <c r="E10" s="199">
        <v>2020</v>
      </c>
      <c r="F10" s="210"/>
      <c r="G10" s="210"/>
      <c r="H10" s="210"/>
      <c r="I10" s="306">
        <v>10</v>
      </c>
      <c r="J10" s="210"/>
      <c r="K10" s="306">
        <v>11</v>
      </c>
      <c r="L10" s="210"/>
      <c r="M10" s="306">
        <v>12</v>
      </c>
      <c r="N10" s="210"/>
      <c r="O10" s="306">
        <v>13</v>
      </c>
      <c r="P10" s="211"/>
      <c r="Q10" s="211"/>
      <c r="R10" s="211"/>
      <c r="S10" s="211"/>
      <c r="T10" s="211"/>
      <c r="U10" s="211"/>
      <c r="V10" s="211"/>
      <c r="W10" s="211"/>
      <c r="X10" s="211"/>
      <c r="Y10" s="211"/>
      <c r="Z10" s="211"/>
      <c r="AA10" s="211"/>
      <c r="AB10" s="211"/>
      <c r="AC10" s="211"/>
      <c r="AD10" s="212"/>
      <c r="AE10" s="200"/>
      <c r="AF10" s="200"/>
      <c r="AG10" s="212"/>
      <c r="AH10" s="212"/>
      <c r="AI10" s="212"/>
      <c r="AJ10" s="212"/>
      <c r="AK10" s="211"/>
      <c r="AL10" s="211"/>
      <c r="AM10" s="211"/>
      <c r="AN10" s="211"/>
      <c r="AO10" s="211"/>
      <c r="AP10" s="211"/>
      <c r="AQ10" s="211"/>
      <c r="AR10" s="211"/>
      <c r="AS10" s="211"/>
      <c r="AT10" s="211"/>
      <c r="AU10" s="211"/>
      <c r="AV10" s="211"/>
      <c r="AW10" s="211"/>
      <c r="AX10" s="212"/>
      <c r="AY10" s="211"/>
      <c r="AZ10" s="211"/>
      <c r="BA10" s="212"/>
      <c r="BB10" s="211"/>
      <c r="BC10" s="213"/>
    </row>
    <row r="11" spans="2:55" ht="75" customHeight="1">
      <c r="B11" s="290" t="s">
        <v>449</v>
      </c>
      <c r="C11" s="298" t="s">
        <v>450</v>
      </c>
      <c r="D11" s="311">
        <v>31.7</v>
      </c>
      <c r="E11" s="199">
        <v>2021</v>
      </c>
      <c r="F11" s="210"/>
      <c r="G11" s="210">
        <v>32</v>
      </c>
      <c r="H11" s="210">
        <v>33</v>
      </c>
      <c r="I11" s="210">
        <v>34</v>
      </c>
      <c r="J11" s="210">
        <v>35</v>
      </c>
      <c r="K11" s="210">
        <v>36</v>
      </c>
      <c r="L11" s="210">
        <v>37</v>
      </c>
      <c r="M11" s="210">
        <v>38</v>
      </c>
      <c r="N11" s="210">
        <v>39</v>
      </c>
      <c r="O11" s="210">
        <v>40</v>
      </c>
      <c r="P11" s="211"/>
      <c r="Q11" s="211"/>
      <c r="R11" s="211"/>
      <c r="S11" s="211"/>
      <c r="T11" s="211"/>
      <c r="U11" s="211"/>
      <c r="V11" s="211"/>
      <c r="W11" s="211"/>
      <c r="X11" s="211"/>
      <c r="Y11" s="211"/>
      <c r="Z11" s="211"/>
      <c r="AA11" s="211"/>
      <c r="AB11" s="211"/>
      <c r="AC11" s="211"/>
      <c r="AD11" s="212"/>
      <c r="AE11" s="200"/>
      <c r="AF11" s="200"/>
      <c r="AG11" s="212"/>
      <c r="AH11" s="212"/>
      <c r="AI11" s="212"/>
      <c r="AJ11" s="212"/>
      <c r="AK11" s="211"/>
      <c r="AL11" s="211"/>
      <c r="AM11" s="211"/>
      <c r="AN11" s="211"/>
      <c r="AO11" s="211"/>
      <c r="AP11" s="211"/>
      <c r="AQ11" s="211"/>
      <c r="AR11" s="211"/>
      <c r="AS11" s="211"/>
      <c r="AT11" s="211"/>
      <c r="AU11" s="211"/>
      <c r="AV11" s="211"/>
      <c r="AW11" s="211"/>
      <c r="AX11" s="212"/>
      <c r="AY11" s="211"/>
      <c r="AZ11" s="211"/>
      <c r="BA11" s="212"/>
      <c r="BB11" s="211"/>
      <c r="BC11" s="213"/>
    </row>
    <row r="12" spans="2:55" ht="75" customHeight="1" thickBot="1">
      <c r="B12" s="309" t="s">
        <v>451</v>
      </c>
      <c r="C12" s="310" t="s">
        <v>452</v>
      </c>
      <c r="D12" s="214">
        <v>2.8999999999999998E-3</v>
      </c>
      <c r="E12" s="215">
        <v>2020</v>
      </c>
      <c r="F12" s="214">
        <v>3.2000000000000002E-3</v>
      </c>
      <c r="G12" s="214">
        <v>4.0000000000000001E-3</v>
      </c>
      <c r="H12" s="214">
        <v>4.7999999999999996E-3</v>
      </c>
      <c r="I12" s="214">
        <v>5.5999999999999999E-3</v>
      </c>
      <c r="J12" s="214">
        <v>6.4000000000000003E-3</v>
      </c>
      <c r="K12" s="214">
        <v>7.1999999999999998E-3</v>
      </c>
      <c r="L12" s="214">
        <v>8.0000000000000002E-3</v>
      </c>
      <c r="M12" s="214">
        <v>8.8000000000000005E-3</v>
      </c>
      <c r="N12" s="214">
        <v>9.5999999999999992E-3</v>
      </c>
      <c r="O12" s="214">
        <v>0.01</v>
      </c>
      <c r="P12" s="216"/>
      <c r="Q12" s="216"/>
      <c r="R12" s="216"/>
      <c r="S12" s="216"/>
      <c r="T12" s="216"/>
      <c r="U12" s="216"/>
      <c r="V12" s="216"/>
      <c r="W12" s="216"/>
      <c r="X12" s="216"/>
      <c r="Y12" s="216"/>
      <c r="Z12" s="216"/>
      <c r="AA12" s="216"/>
      <c r="AB12" s="216"/>
      <c r="AC12" s="216"/>
      <c r="AD12" s="217"/>
      <c r="AE12" s="217"/>
      <c r="AF12" s="217"/>
      <c r="AG12" s="217"/>
      <c r="AH12" s="217"/>
      <c r="AI12" s="217"/>
      <c r="AJ12" s="217"/>
      <c r="AK12" s="216"/>
      <c r="AL12" s="216"/>
      <c r="AM12" s="216"/>
      <c r="AN12" s="216"/>
      <c r="AO12" s="216"/>
      <c r="AP12" s="216"/>
      <c r="AQ12" s="216"/>
      <c r="AR12" s="216"/>
      <c r="AS12" s="216"/>
      <c r="AT12" s="216"/>
      <c r="AU12" s="216"/>
      <c r="AV12" s="216"/>
      <c r="AW12" s="216"/>
      <c r="AX12" s="217"/>
      <c r="AY12" s="217"/>
      <c r="AZ12" s="217"/>
      <c r="BA12" s="217"/>
      <c r="BB12" s="217"/>
      <c r="BC12" s="218"/>
    </row>
    <row r="13" spans="2:55">
      <c r="B13" s="219"/>
      <c r="C13" s="219"/>
      <c r="D13" s="219"/>
      <c r="E13" s="219"/>
      <c r="F13" s="219"/>
      <c r="G13" s="219"/>
      <c r="H13" s="219"/>
      <c r="I13" s="219"/>
      <c r="J13" s="219"/>
      <c r="K13" s="219"/>
      <c r="L13" s="219"/>
      <c r="M13" s="219"/>
      <c r="N13" s="219"/>
      <c r="O13" s="219"/>
    </row>
    <row r="14" spans="2:55">
      <c r="B14" s="219"/>
      <c r="C14" s="219"/>
      <c r="D14" s="219"/>
      <c r="E14" s="219"/>
      <c r="F14" s="219"/>
      <c r="G14" s="219"/>
      <c r="H14" s="219"/>
      <c r="I14" s="219"/>
      <c r="J14" s="219"/>
      <c r="K14" s="219"/>
      <c r="L14" s="219"/>
      <c r="M14" s="219"/>
      <c r="N14" s="219"/>
      <c r="O14" s="219"/>
    </row>
    <row r="15" spans="2:55" s="220" customFormat="1" ht="37.5" customHeight="1">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row>
  </sheetData>
  <mergeCells count="16">
    <mergeCell ref="O4:O5"/>
    <mergeCell ref="Z4:AA4"/>
    <mergeCell ref="AT4:AU4"/>
    <mergeCell ref="B15:AI15"/>
    <mergeCell ref="I4:I5"/>
    <mergeCell ref="J4:J5"/>
    <mergeCell ref="K4:K5"/>
    <mergeCell ref="L4:L5"/>
    <mergeCell ref="M4:M5"/>
    <mergeCell ref="N4:N5"/>
    <mergeCell ref="B4:B5"/>
    <mergeCell ref="C4:C5"/>
    <mergeCell ref="D4:E4"/>
    <mergeCell ref="F4:F5"/>
    <mergeCell ref="G4:G5"/>
    <mergeCell ref="H4:H5"/>
  </mergeCells>
  <dataValidations count="5">
    <dataValidation allowBlank="1" showInputMessage="1" showErrorMessage="1" prompt="Escriba el nombre del indicador de resultado. Inserte filas de acuerdo al número de indicadores formulados en el documento CONPES." sqref="B4" xr:uid="{71EB5F39-13C1-4A45-8496-6A9C5551DECA}"/>
    <dataValidation allowBlank="1" showInputMessage="1" showErrorMessage="1" prompt="Escriba la fórmula de cálculo del indicador, teniendo en cuenta las indicaciones de la DSEPP consignadas en su Guía Metodológica. " sqref="C4:C5" xr:uid="{A2BBDBFF-7B81-4274-9CE4-6C5DB9537C6D}"/>
    <dataValidation allowBlank="1" showInputMessage="1" showErrorMessage="1" prompt="Escriba el valor y el año de la línea base de los indicadores que tienen disponibles dicha información. Recuerde que la línea base debe estar expresada en la misma unidad de la meta." sqref="D4:O4" xr:uid="{B8D1473D-6CD2-47A8-8CF5-59AA36D17E8A}"/>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Q5 S5 U5 W5 Y5 AC5 AG5 AA5 AE5 AI5 AK5 BC5 AM5 AO5 AQ5 AU5 AY5 AS5 AW5 BA5" xr:uid="{6DA5F211-91D2-4040-A752-EB277EB2ED3E}"/>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P5 R5 T5 V5 X5 Z5 AF5 AD5 AB5 AH5 AJ5 BB5 AL5 AN5 AP5 AR5 AX5 AV5 AT5 AZ5" xr:uid="{35AAD818-C0B9-4809-916D-141C752AF406}"/>
  </dataValidations>
  <pageMargins left="0.70866141732283472" right="0.70866141732283472" top="0.74803149606299213" bottom="0.74803149606299213" header="0.31496062992125984" footer="0.31496062992125984"/>
  <pageSetup scale="42" orientation="landscape" r:id="rId1"/>
  <headerFooter>
    <oddFooter xml:space="preserve">&amp;LF-SDS-03 (VERSIÓN 9)&amp;C&amp;P&amp;RSubdirección Sectorial - Grupo CONPES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7EEB-E78B-48E1-872C-FA967369A6CA}">
  <dimension ref="A1:Y41"/>
  <sheetViews>
    <sheetView showWhiteSpace="0" zoomScale="70" zoomScaleNormal="70" zoomScaleSheetLayoutView="30" zoomScalePageLayoutView="96" workbookViewId="0">
      <selection activeCell="C4" sqref="C4:X4"/>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2.5"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453</v>
      </c>
      <c r="C1" s="223"/>
      <c r="D1" s="223"/>
      <c r="E1" s="223"/>
      <c r="F1" s="223"/>
      <c r="G1" s="223"/>
      <c r="H1" s="223"/>
      <c r="I1" s="223"/>
      <c r="J1" s="223"/>
      <c r="K1" s="223"/>
      <c r="L1" s="223"/>
      <c r="M1" s="223"/>
      <c r="N1" s="223"/>
      <c r="O1" s="223"/>
      <c r="P1" s="223"/>
      <c r="Q1" s="223"/>
      <c r="R1" s="223"/>
      <c r="S1" s="223"/>
      <c r="T1" s="223"/>
      <c r="U1" s="223"/>
      <c r="V1" s="223"/>
      <c r="W1" s="223"/>
      <c r="X1" s="224"/>
      <c r="Y1" s="225"/>
    </row>
    <row r="2" spans="1:25" ht="19">
      <c r="A2" s="450" t="s">
        <v>454</v>
      </c>
      <c r="B2" s="227" t="s">
        <v>387</v>
      </c>
      <c r="C2" s="422" t="s">
        <v>440</v>
      </c>
      <c r="D2" s="423"/>
      <c r="E2" s="423"/>
      <c r="F2" s="423"/>
      <c r="G2" s="423"/>
      <c r="H2" s="423"/>
      <c r="I2" s="423"/>
      <c r="J2" s="423"/>
      <c r="K2" s="423"/>
      <c r="L2" s="423"/>
      <c r="M2" s="423"/>
      <c r="N2" s="423"/>
      <c r="O2" s="423"/>
      <c r="P2" s="423"/>
      <c r="Q2" s="423"/>
      <c r="R2" s="423"/>
      <c r="S2" s="423"/>
      <c r="T2" s="423"/>
      <c r="U2" s="423"/>
      <c r="V2" s="423"/>
      <c r="W2" s="423"/>
      <c r="X2" s="424"/>
      <c r="Y2" s="225"/>
    </row>
    <row r="3" spans="1:25" ht="66" customHeight="1">
      <c r="A3" s="451"/>
      <c r="B3" s="228" t="s">
        <v>455</v>
      </c>
      <c r="C3" s="410" t="s">
        <v>797</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45.75" customHeight="1">
      <c r="A5" s="451"/>
      <c r="B5" s="230" t="s">
        <v>12</v>
      </c>
      <c r="C5" s="453" t="s">
        <v>458</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461</v>
      </c>
      <c r="D7" s="457"/>
      <c r="E7" s="457"/>
      <c r="F7" s="457"/>
      <c r="G7" s="458"/>
      <c r="H7" s="234" t="s">
        <v>28</v>
      </c>
      <c r="I7" s="287" t="s">
        <v>134</v>
      </c>
      <c r="J7" s="235"/>
      <c r="K7" s="235"/>
      <c r="L7" s="235"/>
      <c r="M7" s="235"/>
      <c r="N7" s="235"/>
      <c r="O7" s="235"/>
      <c r="P7" s="235"/>
      <c r="Q7" s="235"/>
      <c r="R7" s="235"/>
      <c r="S7" s="235"/>
      <c r="T7" s="235"/>
      <c r="U7" s="235"/>
      <c r="V7" s="235"/>
      <c r="W7" s="235"/>
      <c r="X7" s="236"/>
      <c r="Y7" s="225"/>
    </row>
    <row r="8" spans="1:25" ht="42.75" customHeight="1">
      <c r="A8" s="452"/>
      <c r="B8" s="228" t="s">
        <v>462</v>
      </c>
      <c r="C8" s="447" t="s">
        <v>463</v>
      </c>
      <c r="D8" s="448"/>
      <c r="E8" s="448"/>
      <c r="F8" s="448"/>
      <c r="G8" s="448"/>
      <c r="H8" s="448"/>
      <c r="I8" s="448"/>
      <c r="J8" s="448"/>
      <c r="K8" s="448"/>
      <c r="L8" s="448"/>
      <c r="M8" s="448"/>
      <c r="N8" s="448"/>
      <c r="O8" s="448"/>
      <c r="P8" s="448"/>
      <c r="Q8" s="448"/>
      <c r="R8" s="448"/>
      <c r="S8" s="448"/>
      <c r="T8" s="448"/>
      <c r="U8" s="448"/>
      <c r="V8" s="448"/>
      <c r="W8" s="448"/>
      <c r="X8" s="449"/>
      <c r="Y8" s="225"/>
    </row>
    <row r="9" spans="1:25" ht="19">
      <c r="A9" s="436" t="s">
        <v>464</v>
      </c>
      <c r="B9" s="228" t="s">
        <v>36</v>
      </c>
      <c r="C9" s="438" t="s">
        <v>441</v>
      </c>
      <c r="D9" s="439"/>
      <c r="E9" s="439"/>
      <c r="F9" s="439"/>
      <c r="G9" s="439"/>
      <c r="H9" s="439"/>
      <c r="I9" s="439"/>
      <c r="J9" s="439"/>
      <c r="K9" s="439"/>
      <c r="L9" s="439"/>
      <c r="M9" s="439"/>
      <c r="N9" s="439"/>
      <c r="O9" s="439"/>
      <c r="P9" s="439"/>
      <c r="Q9" s="439"/>
      <c r="R9" s="439"/>
      <c r="S9" s="439"/>
      <c r="T9" s="439"/>
      <c r="U9" s="439"/>
      <c r="V9" s="439"/>
      <c r="W9" s="439"/>
      <c r="X9" s="440"/>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18.75"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18.75" customHeight="1">
      <c r="A13" s="425"/>
      <c r="B13" s="427"/>
      <c r="C13" s="243" t="s">
        <v>471</v>
      </c>
      <c r="D13" s="247"/>
      <c r="E13" s="22" t="s">
        <v>472</v>
      </c>
      <c r="F13" s="247"/>
      <c r="G13" s="22" t="s">
        <v>473</v>
      </c>
      <c r="H13" s="247"/>
      <c r="I13" s="22" t="s">
        <v>474</v>
      </c>
      <c r="J13" s="247"/>
      <c r="K13" s="22" t="s">
        <v>475</v>
      </c>
      <c r="L13" s="245"/>
      <c r="M13" s="22"/>
      <c r="N13" s="22"/>
      <c r="O13" s="22"/>
      <c r="P13" s="22"/>
      <c r="Q13" s="22"/>
      <c r="R13" s="22"/>
      <c r="S13" s="22"/>
      <c r="T13" s="22"/>
      <c r="U13" s="22"/>
      <c r="V13" s="22"/>
      <c r="W13" s="22"/>
      <c r="X13" s="246"/>
      <c r="Y13" s="225"/>
    </row>
    <row r="14" spans="1:25" ht="18.75" customHeight="1">
      <c r="A14" s="425"/>
      <c r="B14" s="427"/>
      <c r="C14" s="243" t="s">
        <v>476</v>
      </c>
      <c r="D14" s="248" t="s">
        <v>477</v>
      </c>
      <c r="E14" s="22" t="s">
        <v>478</v>
      </c>
      <c r="F14" s="442" t="s">
        <v>479</v>
      </c>
      <c r="G14" s="442"/>
      <c r="H14" s="442"/>
      <c r="I14" s="442"/>
      <c r="J14" s="442"/>
      <c r="K14" s="442"/>
      <c r="L14" s="442"/>
      <c r="M14" s="442"/>
      <c r="N14" s="442"/>
      <c r="O14" s="442"/>
      <c r="P14" s="442"/>
      <c r="Q14" s="442"/>
      <c r="R14" s="442"/>
      <c r="S14" s="442"/>
      <c r="T14" s="442"/>
      <c r="U14" s="442"/>
      <c r="V14" s="442"/>
      <c r="W14" s="442"/>
      <c r="X14" s="443"/>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248">
        <v>342</v>
      </c>
      <c r="E17" s="145"/>
      <c r="F17" s="23" t="s">
        <v>482</v>
      </c>
      <c r="G17" s="248">
        <v>2019</v>
      </c>
      <c r="H17" s="145"/>
      <c r="I17" s="23" t="s">
        <v>483</v>
      </c>
      <c r="J17" s="252" t="s">
        <v>134</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313"/>
      <c r="E20" s="141">
        <v>2023</v>
      </c>
      <c r="F20" s="141">
        <v>2024</v>
      </c>
      <c r="G20" s="141">
        <v>2025</v>
      </c>
      <c r="H20" s="141">
        <v>2026</v>
      </c>
      <c r="I20" s="141">
        <v>2027</v>
      </c>
      <c r="J20" s="141">
        <v>2028</v>
      </c>
      <c r="K20" s="141">
        <v>2029</v>
      </c>
      <c r="L20" s="141">
        <v>2030</v>
      </c>
      <c r="M20" s="141">
        <v>2031</v>
      </c>
      <c r="N20" s="141"/>
      <c r="O20" s="141"/>
      <c r="P20" s="141"/>
      <c r="Q20" s="141"/>
      <c r="R20" s="141"/>
      <c r="S20" s="141"/>
      <c r="T20" s="141"/>
      <c r="U20" s="141"/>
      <c r="V20" s="141"/>
      <c r="W20" s="141"/>
      <c r="X20" s="242"/>
      <c r="Y20" s="225"/>
    </row>
    <row r="21" spans="1:25" ht="18">
      <c r="A21" s="425"/>
      <c r="B21" s="427"/>
      <c r="C21" s="257"/>
      <c r="D21" s="313"/>
      <c r="E21" s="335">
        <v>100</v>
      </c>
      <c r="F21" s="335">
        <v>100</v>
      </c>
      <c r="G21" s="335">
        <v>100</v>
      </c>
      <c r="H21" s="335">
        <v>100</v>
      </c>
      <c r="I21" s="335">
        <v>100</v>
      </c>
      <c r="J21" s="335">
        <v>100</v>
      </c>
      <c r="K21" s="335">
        <v>100</v>
      </c>
      <c r="L21" s="335">
        <v>100</v>
      </c>
      <c r="M21" s="335">
        <v>100</v>
      </c>
      <c r="N21" s="147"/>
      <c r="O21" s="147"/>
      <c r="P21" s="147"/>
      <c r="Q21" s="147"/>
      <c r="R21" s="147"/>
      <c r="S21" s="147"/>
      <c r="T21" s="147"/>
      <c r="U21" s="147"/>
      <c r="V21" s="147"/>
      <c r="W21" s="147"/>
      <c r="X21" s="242"/>
      <c r="Y21" s="225"/>
    </row>
    <row r="22" spans="1:25" ht="19">
      <c r="A22" s="425"/>
      <c r="B22" s="427"/>
      <c r="C22" s="257"/>
      <c r="D22" s="141"/>
      <c r="E22" s="147"/>
      <c r="F22" s="147"/>
      <c r="G22" s="25"/>
      <c r="H22" s="147"/>
      <c r="I22" s="259"/>
      <c r="J22" s="259"/>
      <c r="K22" s="147"/>
      <c r="L22" s="147"/>
      <c r="M22" s="147"/>
      <c r="N22" s="147"/>
      <c r="O22" s="147"/>
      <c r="P22" s="147"/>
      <c r="Q22" s="147"/>
      <c r="R22" s="147"/>
      <c r="S22" s="147"/>
      <c r="T22" s="147"/>
      <c r="U22" s="147"/>
      <c r="V22" s="147"/>
      <c r="W22" s="147"/>
      <c r="X22" s="242"/>
      <c r="Y22" s="225"/>
    </row>
    <row r="23" spans="1:25" ht="19">
      <c r="A23" s="425"/>
      <c r="B23" s="228" t="s">
        <v>485</v>
      </c>
      <c r="C23" s="447" t="s">
        <v>486</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19">
      <c r="A24" s="425"/>
      <c r="B24" s="228" t="s">
        <v>487</v>
      </c>
      <c r="C24" s="447" t="s">
        <v>134</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19"/>
      <c r="D25" s="420"/>
      <c r="E25" s="420"/>
      <c r="F25" s="420"/>
      <c r="G25" s="420"/>
      <c r="H25" s="420"/>
      <c r="I25" s="420"/>
      <c r="J25" s="420"/>
      <c r="K25" s="420"/>
      <c r="L25" s="420"/>
      <c r="M25" s="420"/>
      <c r="N25" s="420"/>
      <c r="O25" s="420"/>
      <c r="P25" s="420"/>
      <c r="Q25" s="420"/>
      <c r="R25" s="420"/>
      <c r="S25" s="420"/>
      <c r="T25" s="420"/>
      <c r="U25" s="420"/>
      <c r="V25" s="420"/>
      <c r="W25" s="420"/>
      <c r="X25" s="421"/>
      <c r="Y25" s="225"/>
    </row>
    <row r="26" spans="1:25" ht="19">
      <c r="A26" s="437"/>
      <c r="B26" s="228" t="s">
        <v>489</v>
      </c>
      <c r="C26" s="422">
        <v>2019</v>
      </c>
      <c r="D26" s="423"/>
      <c r="E26" s="423"/>
      <c r="F26" s="423"/>
      <c r="G26" s="423"/>
      <c r="H26" s="423"/>
      <c r="I26" s="423"/>
      <c r="J26" s="423"/>
      <c r="K26" s="423"/>
      <c r="L26" s="423"/>
      <c r="M26" s="423"/>
      <c r="N26" s="423"/>
      <c r="O26" s="423"/>
      <c r="P26" s="423"/>
      <c r="Q26" s="423"/>
      <c r="R26" s="423"/>
      <c r="S26" s="423"/>
      <c r="T26" s="423"/>
      <c r="U26" s="423"/>
      <c r="V26" s="423"/>
      <c r="W26" s="423"/>
      <c r="X26" s="424"/>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7" t="s">
        <v>501</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64"/>
      <c r="G31" s="264"/>
      <c r="H31" s="264"/>
      <c r="I31" s="264"/>
      <c r="J31" s="264"/>
      <c r="K31" s="264"/>
      <c r="L31" s="264"/>
      <c r="M31" s="264"/>
      <c r="N31" s="264"/>
      <c r="O31" s="264"/>
      <c r="P31" s="264"/>
      <c r="Q31" s="264"/>
      <c r="R31" s="264"/>
      <c r="S31" s="264"/>
      <c r="T31" s="264"/>
      <c r="U31" s="264"/>
      <c r="V31" s="264"/>
      <c r="W31" s="264"/>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 r="A35" s="425"/>
      <c r="B35" s="429" t="s">
        <v>505</v>
      </c>
      <c r="C35" s="432" t="s">
        <v>506</v>
      </c>
      <c r="D35" s="433"/>
      <c r="E35" s="410" t="s">
        <v>507</v>
      </c>
      <c r="F35" s="434"/>
      <c r="G35" s="434"/>
      <c r="H35" s="434"/>
      <c r="I35" s="434"/>
      <c r="J35" s="434"/>
      <c r="K35" s="434"/>
      <c r="L35" s="434"/>
      <c r="M35" s="434"/>
      <c r="N35" s="434"/>
      <c r="O35" s="434"/>
      <c r="P35" s="434"/>
      <c r="Q35" s="434"/>
      <c r="R35" s="434"/>
      <c r="S35" s="434"/>
      <c r="T35" s="434"/>
      <c r="U35" s="434"/>
      <c r="V35" s="434"/>
      <c r="W35" s="434"/>
      <c r="X35" s="435"/>
      <c r="Y35" s="225"/>
    </row>
    <row r="36" spans="1:25" ht="18" customHeight="1">
      <c r="A36" s="425"/>
      <c r="B36" s="430"/>
      <c r="C36" s="412" t="s">
        <v>508</v>
      </c>
      <c r="D36" s="413"/>
      <c r="E36" s="409" t="s">
        <v>509</v>
      </c>
      <c r="F36" s="409"/>
      <c r="G36" s="409"/>
      <c r="H36" s="409"/>
      <c r="I36" s="409"/>
      <c r="J36" s="409"/>
      <c r="K36" s="409"/>
      <c r="L36" s="410"/>
      <c r="M36" s="410"/>
      <c r="N36" s="410"/>
      <c r="O36" s="410"/>
      <c r="P36" s="410"/>
      <c r="Q36" s="410"/>
      <c r="R36" s="410"/>
      <c r="S36" s="410"/>
      <c r="T36" s="410"/>
      <c r="U36" s="410"/>
      <c r="V36" s="410"/>
      <c r="W36" s="410"/>
      <c r="X36" s="411"/>
      <c r="Y36" s="225"/>
    </row>
    <row r="37" spans="1:25" ht="18" customHeight="1">
      <c r="A37" s="425"/>
      <c r="B37" s="430"/>
      <c r="C37" s="255" t="s">
        <v>510</v>
      </c>
      <c r="D37" s="270"/>
      <c r="E37" s="409" t="s">
        <v>134</v>
      </c>
      <c r="F37" s="409"/>
      <c r="G37" s="409"/>
      <c r="H37" s="409"/>
      <c r="I37" s="409"/>
      <c r="J37" s="409"/>
      <c r="K37" s="409"/>
      <c r="L37" s="410"/>
      <c r="M37" s="410"/>
      <c r="N37" s="410"/>
      <c r="O37" s="410"/>
      <c r="P37" s="410"/>
      <c r="Q37" s="410"/>
      <c r="R37" s="410"/>
      <c r="S37" s="410"/>
      <c r="T37" s="410"/>
      <c r="U37" s="410"/>
      <c r="V37" s="410"/>
      <c r="W37" s="410"/>
      <c r="X37" s="411"/>
      <c r="Y37" s="225"/>
    </row>
    <row r="38" spans="1:25" ht="18" customHeight="1">
      <c r="A38" s="425"/>
      <c r="B38" s="430"/>
      <c r="C38" s="407" t="s">
        <v>511</v>
      </c>
      <c r="D38" s="408"/>
      <c r="E38" s="409" t="s">
        <v>512</v>
      </c>
      <c r="F38" s="409"/>
      <c r="G38" s="409"/>
      <c r="H38" s="409"/>
      <c r="I38" s="409"/>
      <c r="J38" s="409"/>
      <c r="K38" s="409"/>
      <c r="L38" s="410"/>
      <c r="M38" s="410"/>
      <c r="N38" s="410"/>
      <c r="O38" s="410"/>
      <c r="P38" s="410"/>
      <c r="Q38" s="410"/>
      <c r="R38" s="410"/>
      <c r="S38" s="410"/>
      <c r="T38" s="410"/>
      <c r="U38" s="410"/>
      <c r="V38" s="410"/>
      <c r="W38" s="410"/>
      <c r="X38" s="411"/>
      <c r="Y38" s="225"/>
    </row>
    <row r="39" spans="1:25" ht="18" customHeight="1">
      <c r="A39" s="425"/>
      <c r="B39" s="430"/>
      <c r="C39" s="412" t="s">
        <v>513</v>
      </c>
      <c r="D39" s="413"/>
      <c r="E39" s="414" t="s">
        <v>514</v>
      </c>
      <c r="F39" s="415"/>
      <c r="G39" s="415"/>
      <c r="H39" s="415"/>
      <c r="I39" s="415"/>
      <c r="J39" s="415"/>
      <c r="K39" s="415"/>
      <c r="L39" s="415"/>
      <c r="M39" s="415"/>
      <c r="N39" s="415"/>
      <c r="O39" s="415"/>
      <c r="P39" s="415"/>
      <c r="Q39" s="415"/>
      <c r="R39" s="415"/>
      <c r="S39" s="415"/>
      <c r="T39" s="415"/>
      <c r="U39" s="415"/>
      <c r="V39" s="415"/>
      <c r="W39" s="415"/>
      <c r="X39" s="416"/>
      <c r="Y39" s="225"/>
    </row>
    <row r="40" spans="1:25" ht="18" customHeight="1" thickBot="1">
      <c r="A40" s="426"/>
      <c r="B40" s="431"/>
      <c r="C40" s="417" t="s">
        <v>515</v>
      </c>
      <c r="D40" s="418"/>
      <c r="E40" s="409" t="s">
        <v>516</v>
      </c>
      <c r="F40" s="409"/>
      <c r="G40" s="409"/>
      <c r="H40" s="409"/>
      <c r="I40" s="409"/>
      <c r="J40" s="409"/>
      <c r="K40" s="409"/>
      <c r="L40" s="410"/>
      <c r="M40" s="410"/>
      <c r="N40" s="410"/>
      <c r="O40" s="410"/>
      <c r="P40" s="410"/>
      <c r="Q40" s="410"/>
      <c r="R40" s="410"/>
      <c r="S40" s="410"/>
      <c r="T40" s="410"/>
      <c r="U40" s="410"/>
      <c r="V40" s="410"/>
      <c r="W40" s="410"/>
      <c r="X40" s="411"/>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52614-0A61-4FCF-A860-AD5B39DD6378}">
  <dimension ref="A1:Y41"/>
  <sheetViews>
    <sheetView showWhiteSpace="0" zoomScale="70" zoomScaleNormal="70" zoomScaleSheetLayoutView="30" zoomScalePageLayoutView="96" workbookViewId="0">
      <selection activeCell="C3" sqref="C3:X3"/>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1.33203125"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518</v>
      </c>
      <c r="C1" s="223"/>
      <c r="D1" s="223"/>
      <c r="E1" s="223"/>
      <c r="F1" s="223"/>
      <c r="G1" s="223"/>
      <c r="H1" s="223"/>
      <c r="I1" s="223"/>
      <c r="J1" s="223"/>
      <c r="K1" s="223"/>
      <c r="L1" s="223"/>
      <c r="M1" s="223"/>
      <c r="N1" s="223"/>
      <c r="O1" s="223"/>
      <c r="P1" s="223"/>
      <c r="Q1" s="223"/>
      <c r="R1" s="223"/>
      <c r="S1" s="223"/>
      <c r="T1" s="223"/>
      <c r="U1" s="223"/>
      <c r="V1" s="223"/>
      <c r="W1" s="223"/>
      <c r="X1" s="224"/>
      <c r="Y1" s="225"/>
    </row>
    <row r="2" spans="1:25" ht="19">
      <c r="A2" s="450" t="s">
        <v>454</v>
      </c>
      <c r="B2" s="227" t="s">
        <v>387</v>
      </c>
      <c r="C2" s="422" t="s">
        <v>796</v>
      </c>
      <c r="D2" s="423"/>
      <c r="E2" s="423"/>
      <c r="F2" s="423"/>
      <c r="G2" s="423"/>
      <c r="H2" s="423"/>
      <c r="I2" s="423"/>
      <c r="J2" s="423"/>
      <c r="K2" s="423"/>
      <c r="L2" s="423"/>
      <c r="M2" s="423"/>
      <c r="N2" s="423"/>
      <c r="O2" s="423"/>
      <c r="P2" s="423"/>
      <c r="Q2" s="423"/>
      <c r="R2" s="423"/>
      <c r="S2" s="423"/>
      <c r="T2" s="423"/>
      <c r="U2" s="423"/>
      <c r="V2" s="423"/>
      <c r="W2" s="423"/>
      <c r="X2" s="424"/>
      <c r="Y2" s="225"/>
    </row>
    <row r="3" spans="1:25" ht="66" customHeight="1">
      <c r="A3" s="451"/>
      <c r="B3" s="228" t="s">
        <v>455</v>
      </c>
      <c r="C3" s="410" t="s">
        <v>798</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46" customHeight="1">
      <c r="A5" s="451"/>
      <c r="B5" s="230" t="s">
        <v>12</v>
      </c>
      <c r="C5" s="453" t="s">
        <v>519</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461</v>
      </c>
      <c r="D7" s="457"/>
      <c r="E7" s="457"/>
      <c r="F7" s="457"/>
      <c r="G7" s="458"/>
      <c r="H7" s="234" t="s">
        <v>28</v>
      </c>
      <c r="I7" s="287" t="s">
        <v>134</v>
      </c>
      <c r="J7" s="288"/>
      <c r="K7" s="288"/>
      <c r="L7" s="288"/>
      <c r="M7" s="288"/>
      <c r="N7" s="235"/>
      <c r="O7" s="235"/>
      <c r="P7" s="235"/>
      <c r="Q7" s="235"/>
      <c r="R7" s="235"/>
      <c r="S7" s="235"/>
      <c r="T7" s="235"/>
      <c r="U7" s="235"/>
      <c r="V7" s="235"/>
      <c r="W7" s="235"/>
      <c r="X7" s="236"/>
      <c r="Y7" s="225"/>
    </row>
    <row r="8" spans="1:25" ht="43.5" customHeight="1">
      <c r="A8" s="452"/>
      <c r="B8" s="228" t="s">
        <v>462</v>
      </c>
      <c r="C8" s="447" t="s">
        <v>520</v>
      </c>
      <c r="D8" s="448"/>
      <c r="E8" s="448"/>
      <c r="F8" s="448"/>
      <c r="G8" s="448"/>
      <c r="H8" s="448"/>
      <c r="I8" s="448"/>
      <c r="J8" s="448"/>
      <c r="K8" s="448"/>
      <c r="L8" s="448"/>
      <c r="M8" s="448"/>
      <c r="N8" s="448"/>
      <c r="O8" s="448"/>
      <c r="P8" s="448"/>
      <c r="Q8" s="448"/>
      <c r="R8" s="448"/>
      <c r="S8" s="448"/>
      <c r="T8" s="448"/>
      <c r="U8" s="448"/>
      <c r="V8" s="448"/>
      <c r="W8" s="448"/>
      <c r="X8" s="449"/>
      <c r="Y8" s="225"/>
    </row>
    <row r="9" spans="1:25" ht="18" customHeight="1">
      <c r="A9" s="436" t="s">
        <v>464</v>
      </c>
      <c r="B9" s="228" t="s">
        <v>36</v>
      </c>
      <c r="C9" s="462" t="s">
        <v>442</v>
      </c>
      <c r="D9" s="463"/>
      <c r="E9" s="463"/>
      <c r="F9" s="463"/>
      <c r="G9" s="463"/>
      <c r="H9" s="463"/>
      <c r="I9" s="463"/>
      <c r="J9" s="463"/>
      <c r="K9" s="463"/>
      <c r="L9" s="463"/>
      <c r="M9" s="463"/>
      <c r="N9" s="463"/>
      <c r="O9" s="463"/>
      <c r="P9" s="463"/>
      <c r="Q9" s="463"/>
      <c r="R9" s="463"/>
      <c r="S9" s="463"/>
      <c r="T9" s="463"/>
      <c r="U9" s="463"/>
      <c r="V9" s="463"/>
      <c r="W9" s="463"/>
      <c r="X9" s="464"/>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21"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21" customHeight="1">
      <c r="A13" s="425"/>
      <c r="B13" s="427"/>
      <c r="C13" s="243" t="s">
        <v>471</v>
      </c>
      <c r="D13" s="247"/>
      <c r="E13" s="22" t="s">
        <v>472</v>
      </c>
      <c r="F13" s="247"/>
      <c r="G13" s="22" t="s">
        <v>473</v>
      </c>
      <c r="H13" s="247"/>
      <c r="I13" s="22" t="s">
        <v>474</v>
      </c>
      <c r="J13" s="247"/>
      <c r="K13" s="22" t="s">
        <v>475</v>
      </c>
      <c r="L13" s="245"/>
      <c r="M13" s="22"/>
      <c r="N13" s="22"/>
      <c r="O13" s="22"/>
      <c r="P13" s="22"/>
      <c r="Q13" s="22"/>
      <c r="R13" s="22"/>
      <c r="S13" s="22"/>
      <c r="T13" s="22"/>
      <c r="U13" s="22"/>
      <c r="V13" s="22"/>
      <c r="W13" s="22"/>
      <c r="X13" s="246"/>
      <c r="Y13" s="225"/>
    </row>
    <row r="14" spans="1:25" ht="19">
      <c r="A14" s="425"/>
      <c r="B14" s="427"/>
      <c r="C14" s="243" t="s">
        <v>476</v>
      </c>
      <c r="D14" s="248" t="s">
        <v>477</v>
      </c>
      <c r="E14" s="22" t="s">
        <v>478</v>
      </c>
      <c r="F14" s="442" t="s">
        <v>521</v>
      </c>
      <c r="G14" s="442"/>
      <c r="H14" s="442"/>
      <c r="I14" s="442"/>
      <c r="J14" s="442"/>
      <c r="K14" s="442"/>
      <c r="L14" s="442"/>
      <c r="M14" s="442"/>
      <c r="N14" s="442"/>
      <c r="O14" s="442"/>
      <c r="P14" s="442"/>
      <c r="Q14" s="442"/>
      <c r="R14" s="442"/>
      <c r="S14" s="442"/>
      <c r="T14" s="442"/>
      <c r="U14" s="442"/>
      <c r="V14" s="442"/>
      <c r="W14" s="442"/>
      <c r="X14" s="443"/>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248">
        <v>0</v>
      </c>
      <c r="E17" s="145"/>
      <c r="F17" s="23" t="s">
        <v>482</v>
      </c>
      <c r="G17" s="248">
        <v>2021</v>
      </c>
      <c r="H17" s="145"/>
      <c r="I17" s="23" t="s">
        <v>483</v>
      </c>
      <c r="J17" s="273" t="s">
        <v>522</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140"/>
      <c r="E20" s="140"/>
      <c r="F20" s="141">
        <v>2024</v>
      </c>
      <c r="G20" s="141">
        <v>2025</v>
      </c>
      <c r="H20" s="141">
        <v>2026</v>
      </c>
      <c r="I20" s="141">
        <v>2027</v>
      </c>
      <c r="J20" s="141">
        <v>2028</v>
      </c>
      <c r="K20" s="141">
        <v>2029</v>
      </c>
      <c r="L20" s="141">
        <v>2030</v>
      </c>
      <c r="M20" s="141">
        <v>2031</v>
      </c>
      <c r="N20" s="141"/>
      <c r="O20" s="141"/>
      <c r="P20" s="141"/>
      <c r="Q20" s="141"/>
      <c r="R20" s="141"/>
      <c r="S20" s="141"/>
      <c r="T20" s="141"/>
      <c r="U20" s="141"/>
      <c r="V20" s="141"/>
      <c r="W20" s="141"/>
      <c r="X20" s="242"/>
      <c r="Y20" s="225"/>
    </row>
    <row r="21" spans="1:25" ht="18">
      <c r="A21" s="425"/>
      <c r="B21" s="427"/>
      <c r="C21" s="257"/>
      <c r="D21" s="140"/>
      <c r="E21" s="140"/>
      <c r="F21" s="274">
        <v>15</v>
      </c>
      <c r="G21" s="274">
        <v>30</v>
      </c>
      <c r="H21" s="274">
        <v>45</v>
      </c>
      <c r="I21" s="274">
        <v>60</v>
      </c>
      <c r="J21" s="274">
        <v>75</v>
      </c>
      <c r="K21" s="274">
        <v>90</v>
      </c>
      <c r="L21" s="274">
        <v>105</v>
      </c>
      <c r="M21" s="274">
        <v>120</v>
      </c>
      <c r="N21" s="147"/>
      <c r="O21" s="147"/>
      <c r="P21" s="147"/>
      <c r="Q21" s="147"/>
      <c r="R21" s="147"/>
      <c r="S21" s="147"/>
      <c r="T21" s="147"/>
      <c r="U21" s="147"/>
      <c r="V21" s="147"/>
      <c r="W21" s="147"/>
      <c r="X21" s="242"/>
      <c r="Y21" s="225"/>
    </row>
    <row r="22" spans="1:25" ht="19">
      <c r="A22" s="425"/>
      <c r="B22" s="427"/>
      <c r="C22" s="257"/>
      <c r="D22" s="141"/>
      <c r="E22" s="147"/>
      <c r="F22" s="147"/>
      <c r="G22" s="25"/>
      <c r="H22" s="147"/>
      <c r="I22" s="259"/>
      <c r="J22" s="259"/>
      <c r="K22" s="147"/>
      <c r="L22" s="147"/>
      <c r="M22" s="147"/>
      <c r="N22" s="147"/>
      <c r="O22" s="147"/>
      <c r="P22" s="147"/>
      <c r="Q22" s="147"/>
      <c r="R22" s="147"/>
      <c r="S22" s="147"/>
      <c r="T22" s="147"/>
      <c r="U22" s="147"/>
      <c r="V22" s="147"/>
      <c r="W22" s="147"/>
      <c r="X22" s="242"/>
      <c r="Y22" s="225"/>
    </row>
    <row r="23" spans="1:25" ht="33" customHeight="1">
      <c r="A23" s="425"/>
      <c r="B23" s="228" t="s">
        <v>485</v>
      </c>
      <c r="C23" s="447" t="s">
        <v>523</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19">
      <c r="A24" s="425"/>
      <c r="B24" s="228" t="s">
        <v>487</v>
      </c>
      <c r="C24" s="447" t="s">
        <v>134</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19"/>
      <c r="D25" s="420"/>
      <c r="E25" s="420"/>
      <c r="F25" s="420"/>
      <c r="G25" s="420"/>
      <c r="H25" s="420"/>
      <c r="I25" s="420"/>
      <c r="J25" s="420"/>
      <c r="K25" s="420"/>
      <c r="L25" s="420"/>
      <c r="M25" s="420"/>
      <c r="N25" s="420"/>
      <c r="O25" s="420"/>
      <c r="P25" s="420"/>
      <c r="Q25" s="420"/>
      <c r="R25" s="420"/>
      <c r="S25" s="420"/>
      <c r="T25" s="420"/>
      <c r="U25" s="420"/>
      <c r="V25" s="420"/>
      <c r="W25" s="420"/>
      <c r="X25" s="421"/>
      <c r="Y25" s="225"/>
    </row>
    <row r="26" spans="1:25" ht="19">
      <c r="A26" s="437"/>
      <c r="B26" s="228" t="s">
        <v>489</v>
      </c>
      <c r="C26" s="459"/>
      <c r="D26" s="460"/>
      <c r="E26" s="460"/>
      <c r="F26" s="460"/>
      <c r="G26" s="460"/>
      <c r="H26" s="460"/>
      <c r="I26" s="460"/>
      <c r="J26" s="460"/>
      <c r="K26" s="460"/>
      <c r="L26" s="460"/>
      <c r="M26" s="460"/>
      <c r="N26" s="460"/>
      <c r="O26" s="460"/>
      <c r="P26" s="460"/>
      <c r="Q26" s="460"/>
      <c r="R26" s="460"/>
      <c r="S26" s="460"/>
      <c r="T26" s="460"/>
      <c r="U26" s="460"/>
      <c r="V26" s="460"/>
      <c r="W26" s="460"/>
      <c r="X26" s="461"/>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499</v>
      </c>
      <c r="U28" s="27"/>
      <c r="V28" s="27" t="s">
        <v>499</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58"/>
      <c r="G31" s="258"/>
      <c r="H31" s="258"/>
      <c r="I31" s="258"/>
      <c r="J31" s="258"/>
      <c r="K31" s="258"/>
      <c r="L31" s="258"/>
      <c r="M31" s="258"/>
      <c r="N31" s="258"/>
      <c r="O31" s="258"/>
      <c r="P31" s="258"/>
      <c r="Q31" s="258"/>
      <c r="R31" s="258"/>
      <c r="S31" s="258"/>
      <c r="T31" s="258"/>
      <c r="U31" s="258"/>
      <c r="V31" s="258"/>
      <c r="W31" s="258"/>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 r="A35" s="425"/>
      <c r="B35" s="429" t="s">
        <v>505</v>
      </c>
      <c r="C35" s="432" t="s">
        <v>506</v>
      </c>
      <c r="D35" s="433"/>
      <c r="E35" s="410" t="s">
        <v>507</v>
      </c>
      <c r="F35" s="434"/>
      <c r="G35" s="434"/>
      <c r="H35" s="434"/>
      <c r="I35" s="434"/>
      <c r="J35" s="434"/>
      <c r="K35" s="434"/>
      <c r="L35" s="434"/>
      <c r="M35" s="434"/>
      <c r="N35" s="434"/>
      <c r="O35" s="434"/>
      <c r="P35" s="434"/>
      <c r="Q35" s="434"/>
      <c r="R35" s="434"/>
      <c r="S35" s="434"/>
      <c r="T35" s="434"/>
      <c r="U35" s="434"/>
      <c r="V35" s="434"/>
      <c r="W35" s="434"/>
      <c r="X35" s="435"/>
      <c r="Y35" s="225"/>
    </row>
    <row r="36" spans="1:25" ht="18" customHeight="1">
      <c r="A36" s="425"/>
      <c r="B36" s="430"/>
      <c r="C36" s="412" t="s">
        <v>508</v>
      </c>
      <c r="D36" s="413"/>
      <c r="E36" s="409" t="s">
        <v>509</v>
      </c>
      <c r="F36" s="409"/>
      <c r="G36" s="409"/>
      <c r="H36" s="409"/>
      <c r="I36" s="409"/>
      <c r="J36" s="409"/>
      <c r="K36" s="409"/>
      <c r="L36" s="410"/>
      <c r="M36" s="410"/>
      <c r="N36" s="410"/>
      <c r="O36" s="410"/>
      <c r="P36" s="410"/>
      <c r="Q36" s="410"/>
      <c r="R36" s="410"/>
      <c r="S36" s="410"/>
      <c r="T36" s="410"/>
      <c r="U36" s="410"/>
      <c r="V36" s="410"/>
      <c r="W36" s="410"/>
      <c r="X36" s="411"/>
      <c r="Y36" s="225"/>
    </row>
    <row r="37" spans="1:25" ht="18" customHeight="1">
      <c r="A37" s="425"/>
      <c r="B37" s="430"/>
      <c r="C37" s="255" t="s">
        <v>510</v>
      </c>
      <c r="D37" s="270"/>
      <c r="E37" s="409" t="s">
        <v>134</v>
      </c>
      <c r="F37" s="409"/>
      <c r="G37" s="409"/>
      <c r="H37" s="409"/>
      <c r="I37" s="409"/>
      <c r="J37" s="409"/>
      <c r="K37" s="409"/>
      <c r="L37" s="410"/>
      <c r="M37" s="410"/>
      <c r="N37" s="410"/>
      <c r="O37" s="410"/>
      <c r="P37" s="410"/>
      <c r="Q37" s="410"/>
      <c r="R37" s="410"/>
      <c r="S37" s="410"/>
      <c r="T37" s="410"/>
      <c r="U37" s="410"/>
      <c r="V37" s="410"/>
      <c r="W37" s="410"/>
      <c r="X37" s="411"/>
      <c r="Y37" s="225"/>
    </row>
    <row r="38" spans="1:25" ht="18" customHeight="1">
      <c r="A38" s="425"/>
      <c r="B38" s="430"/>
      <c r="C38" s="407" t="s">
        <v>511</v>
      </c>
      <c r="D38" s="408"/>
      <c r="E38" s="409" t="s">
        <v>512</v>
      </c>
      <c r="F38" s="409"/>
      <c r="G38" s="409"/>
      <c r="H38" s="409"/>
      <c r="I38" s="409"/>
      <c r="J38" s="409"/>
      <c r="K38" s="409"/>
      <c r="L38" s="410"/>
      <c r="M38" s="410"/>
      <c r="N38" s="410"/>
      <c r="O38" s="410"/>
      <c r="P38" s="410"/>
      <c r="Q38" s="410"/>
      <c r="R38" s="410"/>
      <c r="S38" s="410"/>
      <c r="T38" s="410"/>
      <c r="U38" s="410"/>
      <c r="V38" s="410"/>
      <c r="W38" s="410"/>
      <c r="X38" s="411"/>
      <c r="Y38" s="225"/>
    </row>
    <row r="39" spans="1:25" ht="18" customHeight="1">
      <c r="A39" s="425"/>
      <c r="B39" s="430"/>
      <c r="C39" s="412" t="s">
        <v>513</v>
      </c>
      <c r="D39" s="413"/>
      <c r="E39" s="414" t="s">
        <v>514</v>
      </c>
      <c r="F39" s="415"/>
      <c r="G39" s="415"/>
      <c r="H39" s="415"/>
      <c r="I39" s="415"/>
      <c r="J39" s="415"/>
      <c r="K39" s="415"/>
      <c r="L39" s="415"/>
      <c r="M39" s="415"/>
      <c r="N39" s="415"/>
      <c r="O39" s="415"/>
      <c r="P39" s="415"/>
      <c r="Q39" s="415"/>
      <c r="R39" s="415"/>
      <c r="S39" s="415"/>
      <c r="T39" s="415"/>
      <c r="U39" s="415"/>
      <c r="V39" s="415"/>
      <c r="W39" s="415"/>
      <c r="X39" s="416"/>
      <c r="Y39" s="225"/>
    </row>
    <row r="40" spans="1:25" ht="18" customHeight="1" thickBot="1">
      <c r="A40" s="426"/>
      <c r="B40" s="431"/>
      <c r="C40" s="417" t="s">
        <v>515</v>
      </c>
      <c r="D40" s="418"/>
      <c r="E40" s="409" t="s">
        <v>516</v>
      </c>
      <c r="F40" s="409"/>
      <c r="G40" s="409"/>
      <c r="H40" s="409"/>
      <c r="I40" s="409"/>
      <c r="J40" s="409"/>
      <c r="K40" s="409"/>
      <c r="L40" s="410"/>
      <c r="M40" s="410"/>
      <c r="N40" s="410"/>
      <c r="O40" s="410"/>
      <c r="P40" s="410"/>
      <c r="Q40" s="410"/>
      <c r="R40" s="410"/>
      <c r="S40" s="410"/>
      <c r="T40" s="410"/>
      <c r="U40" s="410"/>
      <c r="V40" s="410"/>
      <c r="W40" s="410"/>
      <c r="X40" s="411"/>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B95-574B-4DB0-AF85-FA93775FFBF7}">
  <dimension ref="A1:Y41"/>
  <sheetViews>
    <sheetView showWhiteSpace="0" zoomScale="70" zoomScaleNormal="70" zoomScaleSheetLayoutView="30" zoomScalePageLayoutView="96" workbookViewId="0">
      <selection activeCell="AB15" sqref="AB15"/>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0.5"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524</v>
      </c>
      <c r="C1" s="223"/>
      <c r="D1" s="223"/>
      <c r="E1" s="223"/>
      <c r="F1" s="223"/>
      <c r="G1" s="223"/>
      <c r="H1" s="223"/>
      <c r="I1" s="223"/>
      <c r="J1" s="223"/>
      <c r="K1" s="223"/>
      <c r="L1" s="223"/>
      <c r="M1" s="223"/>
      <c r="N1" s="223"/>
      <c r="O1" s="223"/>
      <c r="P1" s="223"/>
      <c r="Q1" s="223"/>
      <c r="R1" s="223"/>
      <c r="S1" s="223"/>
      <c r="T1" s="223"/>
      <c r="U1" s="223"/>
      <c r="V1" s="223"/>
      <c r="W1" s="223"/>
      <c r="X1" s="224"/>
      <c r="Y1" s="225"/>
    </row>
    <row r="2" spans="1:25" ht="19">
      <c r="A2" s="450" t="s">
        <v>454</v>
      </c>
      <c r="B2" s="227" t="s">
        <v>387</v>
      </c>
      <c r="C2" s="481" t="s">
        <v>443</v>
      </c>
      <c r="D2" s="482"/>
      <c r="E2" s="482"/>
      <c r="F2" s="482"/>
      <c r="G2" s="482"/>
      <c r="H2" s="482"/>
      <c r="I2" s="482"/>
      <c r="J2" s="482"/>
      <c r="K2" s="482"/>
      <c r="L2" s="482"/>
      <c r="M2" s="482"/>
      <c r="N2" s="482"/>
      <c r="O2" s="482"/>
      <c r="P2" s="482"/>
      <c r="Q2" s="482"/>
      <c r="R2" s="482"/>
      <c r="S2" s="482"/>
      <c r="T2" s="482"/>
      <c r="U2" s="482"/>
      <c r="V2" s="482"/>
      <c r="W2" s="482"/>
      <c r="X2" s="483"/>
      <c r="Y2" s="225"/>
    </row>
    <row r="3" spans="1:25" ht="66" customHeight="1">
      <c r="A3" s="451"/>
      <c r="B3" s="228" t="s">
        <v>455</v>
      </c>
      <c r="C3" s="410" t="s">
        <v>525</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46" customHeight="1">
      <c r="A5" s="451"/>
      <c r="B5" s="230" t="s">
        <v>12</v>
      </c>
      <c r="C5" s="453" t="s">
        <v>526</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527</v>
      </c>
      <c r="D7" s="457"/>
      <c r="E7" s="457"/>
      <c r="F7" s="457"/>
      <c r="G7" s="458"/>
      <c r="H7" s="234" t="s">
        <v>28</v>
      </c>
      <c r="I7" s="287" t="s">
        <v>528</v>
      </c>
      <c r="J7" s="235"/>
      <c r="K7" s="235"/>
      <c r="L7" s="235"/>
      <c r="M7" s="235"/>
      <c r="N7" s="235"/>
      <c r="O7" s="235"/>
      <c r="P7" s="235"/>
      <c r="Q7" s="235"/>
      <c r="R7" s="235"/>
      <c r="S7" s="235"/>
      <c r="T7" s="235"/>
      <c r="U7" s="235"/>
      <c r="V7" s="235"/>
      <c r="W7" s="235"/>
      <c r="X7" s="236"/>
      <c r="Y7" s="225"/>
    </row>
    <row r="8" spans="1:25" ht="19">
      <c r="A8" s="452"/>
      <c r="B8" s="228" t="s">
        <v>462</v>
      </c>
      <c r="C8" s="422" t="s">
        <v>529</v>
      </c>
      <c r="D8" s="423"/>
      <c r="E8" s="423"/>
      <c r="F8" s="423"/>
      <c r="G8" s="423"/>
      <c r="H8" s="423"/>
      <c r="I8" s="423"/>
      <c r="J8" s="423"/>
      <c r="K8" s="423"/>
      <c r="L8" s="423"/>
      <c r="M8" s="423"/>
      <c r="N8" s="423"/>
      <c r="O8" s="423"/>
      <c r="P8" s="423"/>
      <c r="Q8" s="423"/>
      <c r="R8" s="423"/>
      <c r="S8" s="423"/>
      <c r="T8" s="423"/>
      <c r="U8" s="423"/>
      <c r="V8" s="423"/>
      <c r="W8" s="423"/>
      <c r="X8" s="424"/>
      <c r="Y8" s="225"/>
    </row>
    <row r="9" spans="1:25" ht="19">
      <c r="A9" s="436" t="s">
        <v>464</v>
      </c>
      <c r="B9" s="228" t="s">
        <v>36</v>
      </c>
      <c r="C9" s="438" t="s">
        <v>444</v>
      </c>
      <c r="D9" s="439"/>
      <c r="E9" s="439"/>
      <c r="F9" s="439"/>
      <c r="G9" s="439"/>
      <c r="H9" s="439"/>
      <c r="I9" s="439"/>
      <c r="J9" s="439"/>
      <c r="K9" s="439"/>
      <c r="L9" s="439"/>
      <c r="M9" s="439"/>
      <c r="N9" s="439"/>
      <c r="O9" s="439"/>
      <c r="P9" s="439"/>
      <c r="Q9" s="439"/>
      <c r="R9" s="439"/>
      <c r="S9" s="439"/>
      <c r="T9" s="439"/>
      <c r="U9" s="439"/>
      <c r="V9" s="439"/>
      <c r="W9" s="439"/>
      <c r="X9" s="440"/>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22.5"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21" customHeight="1">
      <c r="A13" s="425"/>
      <c r="B13" s="427"/>
      <c r="C13" s="243" t="s">
        <v>471</v>
      </c>
      <c r="D13" s="247"/>
      <c r="E13" s="22" t="s">
        <v>472</v>
      </c>
      <c r="F13" s="247"/>
      <c r="G13" s="22" t="s">
        <v>473</v>
      </c>
      <c r="H13" s="247"/>
      <c r="I13" s="22" t="s">
        <v>474</v>
      </c>
      <c r="J13" s="248" t="s">
        <v>477</v>
      </c>
      <c r="K13" s="22" t="s">
        <v>475</v>
      </c>
      <c r="L13" s="245"/>
      <c r="M13" s="22"/>
      <c r="N13" s="22"/>
      <c r="O13" s="22"/>
      <c r="P13" s="22"/>
      <c r="Q13" s="22"/>
      <c r="R13" s="22"/>
      <c r="S13" s="22"/>
      <c r="T13" s="22"/>
      <c r="U13" s="22"/>
      <c r="V13" s="22"/>
      <c r="W13" s="22"/>
      <c r="X13" s="246"/>
      <c r="Y13" s="225"/>
    </row>
    <row r="14" spans="1:25" ht="19">
      <c r="A14" s="425"/>
      <c r="B14" s="427"/>
      <c r="C14" s="243" t="s">
        <v>476</v>
      </c>
      <c r="D14" s="247"/>
      <c r="E14" s="22" t="s">
        <v>478</v>
      </c>
      <c r="F14" s="479"/>
      <c r="G14" s="479"/>
      <c r="H14" s="479"/>
      <c r="I14" s="479"/>
      <c r="J14" s="479"/>
      <c r="K14" s="479"/>
      <c r="L14" s="479"/>
      <c r="M14" s="479"/>
      <c r="N14" s="479"/>
      <c r="O14" s="479"/>
      <c r="P14" s="479"/>
      <c r="Q14" s="479"/>
      <c r="R14" s="479"/>
      <c r="S14" s="479"/>
      <c r="T14" s="479"/>
      <c r="U14" s="479"/>
      <c r="V14" s="479"/>
      <c r="W14" s="479"/>
      <c r="X14" s="480"/>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300">
        <v>1.5E-3</v>
      </c>
      <c r="E17" s="145"/>
      <c r="F17" s="23" t="s">
        <v>482</v>
      </c>
      <c r="G17" s="299">
        <v>2020</v>
      </c>
      <c r="H17" s="145"/>
      <c r="I17" s="23" t="s">
        <v>483</v>
      </c>
      <c r="J17" s="273" t="s">
        <v>530</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141">
        <v>2022</v>
      </c>
      <c r="E20" s="141">
        <v>2023</v>
      </c>
      <c r="F20" s="141">
        <v>2024</v>
      </c>
      <c r="G20" s="141">
        <v>2025</v>
      </c>
      <c r="H20" s="141">
        <v>2026</v>
      </c>
      <c r="I20" s="141">
        <v>2027</v>
      </c>
      <c r="J20" s="141">
        <v>2028</v>
      </c>
      <c r="K20" s="141">
        <v>2029</v>
      </c>
      <c r="L20" s="141">
        <v>2030</v>
      </c>
      <c r="M20" s="141">
        <v>2031</v>
      </c>
      <c r="N20" s="141"/>
      <c r="O20" s="141"/>
      <c r="P20" s="141"/>
      <c r="Q20" s="141"/>
      <c r="R20" s="141"/>
      <c r="S20" s="141"/>
      <c r="T20" s="141"/>
      <c r="U20" s="141"/>
      <c r="V20" s="141"/>
      <c r="W20" s="141"/>
      <c r="X20" s="242"/>
      <c r="Y20" s="225"/>
    </row>
    <row r="21" spans="1:25" ht="18">
      <c r="A21" s="425"/>
      <c r="B21" s="427"/>
      <c r="C21" s="275"/>
      <c r="D21" s="276">
        <v>1.6000000000000001E-3</v>
      </c>
      <c r="E21" s="276">
        <v>2.1000000000000003E-3</v>
      </c>
      <c r="F21" s="276">
        <v>2.6000000000000003E-3</v>
      </c>
      <c r="G21" s="276">
        <v>3.1000000000000003E-3</v>
      </c>
      <c r="H21" s="276">
        <v>3.6000000000000003E-3</v>
      </c>
      <c r="I21" s="276">
        <v>4.1000000000000003E-3</v>
      </c>
      <c r="J21" s="276">
        <v>4.5999999999999999E-3</v>
      </c>
      <c r="K21" s="276">
        <v>5.1000000000000004E-3</v>
      </c>
      <c r="L21" s="276">
        <v>5.6000000000000008E-3</v>
      </c>
      <c r="M21" s="276">
        <v>6.0000000000000001E-3</v>
      </c>
      <c r="N21" s="277"/>
      <c r="O21" s="277"/>
      <c r="P21" s="277"/>
      <c r="Q21" s="277"/>
      <c r="R21" s="277"/>
      <c r="S21" s="277"/>
      <c r="T21" s="277"/>
      <c r="U21" s="277"/>
      <c r="V21" s="277"/>
      <c r="W21" s="277"/>
      <c r="X21" s="278"/>
      <c r="Y21" s="225"/>
    </row>
    <row r="22" spans="1:25" ht="19">
      <c r="A22" s="425"/>
      <c r="B22" s="427"/>
      <c r="C22" s="275"/>
      <c r="D22" s="279"/>
      <c r="E22" s="277"/>
      <c r="F22" s="277"/>
      <c r="G22" s="280"/>
      <c r="H22" s="277"/>
      <c r="I22" s="281"/>
      <c r="J22" s="281"/>
      <c r="K22" s="277"/>
      <c r="L22" s="277"/>
      <c r="M22" s="277"/>
      <c r="N22" s="277"/>
      <c r="O22" s="277"/>
      <c r="P22" s="277"/>
      <c r="Q22" s="277"/>
      <c r="R22" s="277"/>
      <c r="S22" s="277"/>
      <c r="T22" s="277"/>
      <c r="U22" s="277"/>
      <c r="V22" s="277"/>
      <c r="W22" s="277"/>
      <c r="X22" s="278"/>
      <c r="Y22" s="225"/>
    </row>
    <row r="23" spans="1:25" ht="18" customHeight="1">
      <c r="A23" s="425"/>
      <c r="B23" s="228" t="s">
        <v>485</v>
      </c>
      <c r="C23" s="447" t="s">
        <v>531</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19">
      <c r="A24" s="425"/>
      <c r="B24" s="228" t="s">
        <v>487</v>
      </c>
      <c r="C24" s="447" t="s">
        <v>532</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22">
        <v>360</v>
      </c>
      <c r="D25" s="423"/>
      <c r="E25" s="423"/>
      <c r="F25" s="423"/>
      <c r="G25" s="423"/>
      <c r="H25" s="423"/>
      <c r="I25" s="423"/>
      <c r="J25" s="423"/>
      <c r="K25" s="423"/>
      <c r="L25" s="423"/>
      <c r="M25" s="423"/>
      <c r="N25" s="423"/>
      <c r="O25" s="423"/>
      <c r="P25" s="423"/>
      <c r="Q25" s="423"/>
      <c r="R25" s="423"/>
      <c r="S25" s="423"/>
      <c r="T25" s="423"/>
      <c r="U25" s="423"/>
      <c r="V25" s="423"/>
      <c r="W25" s="423"/>
      <c r="X25" s="424"/>
      <c r="Y25" s="225"/>
    </row>
    <row r="26" spans="1:25" ht="19">
      <c r="A26" s="437"/>
      <c r="B26" s="228" t="s">
        <v>489</v>
      </c>
      <c r="C26" s="447">
        <v>2019</v>
      </c>
      <c r="D26" s="448"/>
      <c r="E26" s="448"/>
      <c r="F26" s="448"/>
      <c r="G26" s="448"/>
      <c r="H26" s="448"/>
      <c r="I26" s="448"/>
      <c r="J26" s="448"/>
      <c r="K26" s="448"/>
      <c r="L26" s="448"/>
      <c r="M26" s="448"/>
      <c r="N26" s="448"/>
      <c r="O26" s="448"/>
      <c r="P26" s="448"/>
      <c r="Q26" s="448"/>
      <c r="R26" s="448"/>
      <c r="S26" s="448"/>
      <c r="T26" s="448"/>
      <c r="U26" s="448"/>
      <c r="V26" s="448"/>
      <c r="W26" s="448"/>
      <c r="X26" s="449"/>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7" t="s">
        <v>501</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64"/>
      <c r="G31" s="264"/>
      <c r="H31" s="264"/>
      <c r="I31" s="264"/>
      <c r="J31" s="264"/>
      <c r="K31" s="264"/>
      <c r="L31" s="264"/>
      <c r="M31" s="264"/>
      <c r="N31" s="264"/>
      <c r="O31" s="264"/>
      <c r="P31" s="264"/>
      <c r="Q31" s="264"/>
      <c r="R31" s="264"/>
      <c r="S31" s="264"/>
      <c r="T31" s="264"/>
      <c r="U31" s="264"/>
      <c r="V31" s="264"/>
      <c r="W31" s="264"/>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ustomHeight="1">
      <c r="A35" s="425"/>
      <c r="B35" s="429" t="s">
        <v>505</v>
      </c>
      <c r="C35" s="432" t="s">
        <v>506</v>
      </c>
      <c r="D35" s="433"/>
      <c r="E35" s="474" t="s">
        <v>507</v>
      </c>
      <c r="F35" s="475"/>
      <c r="G35" s="475"/>
      <c r="H35" s="475"/>
      <c r="I35" s="475"/>
      <c r="J35" s="475"/>
      <c r="K35" s="475"/>
      <c r="L35" s="475"/>
      <c r="M35" s="475"/>
      <c r="N35" s="475"/>
      <c r="O35" s="475"/>
      <c r="P35" s="475"/>
      <c r="Q35" s="475"/>
      <c r="R35" s="475"/>
      <c r="S35" s="475"/>
      <c r="T35" s="475"/>
      <c r="U35" s="475"/>
      <c r="V35" s="475"/>
      <c r="W35" s="475"/>
      <c r="X35" s="476"/>
      <c r="Y35" s="225"/>
    </row>
    <row r="36" spans="1:25" ht="18" customHeight="1">
      <c r="A36" s="425"/>
      <c r="B36" s="430"/>
      <c r="C36" s="412" t="s">
        <v>508</v>
      </c>
      <c r="D36" s="413"/>
      <c r="E36" s="477" t="s">
        <v>509</v>
      </c>
      <c r="F36" s="477"/>
      <c r="G36" s="477"/>
      <c r="H36" s="477"/>
      <c r="I36" s="477"/>
      <c r="J36" s="477"/>
      <c r="K36" s="477"/>
      <c r="L36" s="474"/>
      <c r="M36" s="474"/>
      <c r="N36" s="474"/>
      <c r="O36" s="474"/>
      <c r="P36" s="474"/>
      <c r="Q36" s="474"/>
      <c r="R36" s="474"/>
      <c r="S36" s="474"/>
      <c r="T36" s="474"/>
      <c r="U36" s="474"/>
      <c r="V36" s="474"/>
      <c r="W36" s="474"/>
      <c r="X36" s="478"/>
      <c r="Y36" s="225"/>
    </row>
    <row r="37" spans="1:25" ht="18" customHeight="1">
      <c r="A37" s="425"/>
      <c r="B37" s="430"/>
      <c r="C37" s="255" t="s">
        <v>510</v>
      </c>
      <c r="D37" s="270"/>
      <c r="E37" s="477" t="s">
        <v>134</v>
      </c>
      <c r="F37" s="477"/>
      <c r="G37" s="477"/>
      <c r="H37" s="477"/>
      <c r="I37" s="477"/>
      <c r="J37" s="477"/>
      <c r="K37" s="477"/>
      <c r="L37" s="474"/>
      <c r="M37" s="474"/>
      <c r="N37" s="474"/>
      <c r="O37" s="474"/>
      <c r="P37" s="474"/>
      <c r="Q37" s="474"/>
      <c r="R37" s="474"/>
      <c r="S37" s="474"/>
      <c r="T37" s="474"/>
      <c r="U37" s="474"/>
      <c r="V37" s="474"/>
      <c r="W37" s="474"/>
      <c r="X37" s="478"/>
      <c r="Y37" s="225"/>
    </row>
    <row r="38" spans="1:25" ht="18" customHeight="1">
      <c r="A38" s="425"/>
      <c r="B38" s="430"/>
      <c r="C38" s="407" t="s">
        <v>511</v>
      </c>
      <c r="D38" s="408"/>
      <c r="E38" s="465" t="s">
        <v>512</v>
      </c>
      <c r="F38" s="465"/>
      <c r="G38" s="465"/>
      <c r="H38" s="465"/>
      <c r="I38" s="465"/>
      <c r="J38" s="465"/>
      <c r="K38" s="465"/>
      <c r="L38" s="466"/>
      <c r="M38" s="466"/>
      <c r="N38" s="466"/>
      <c r="O38" s="466"/>
      <c r="P38" s="466"/>
      <c r="Q38" s="466"/>
      <c r="R38" s="466"/>
      <c r="S38" s="466"/>
      <c r="T38" s="466"/>
      <c r="U38" s="466"/>
      <c r="V38" s="466"/>
      <c r="W38" s="466"/>
      <c r="X38" s="467"/>
      <c r="Y38" s="225"/>
    </row>
    <row r="39" spans="1:25" ht="18" customHeight="1">
      <c r="A39" s="425"/>
      <c r="B39" s="430"/>
      <c r="C39" s="412" t="s">
        <v>513</v>
      </c>
      <c r="D39" s="413"/>
      <c r="E39" s="468" t="s">
        <v>514</v>
      </c>
      <c r="F39" s="469"/>
      <c r="G39" s="469"/>
      <c r="H39" s="469"/>
      <c r="I39" s="469"/>
      <c r="J39" s="469"/>
      <c r="K39" s="469"/>
      <c r="L39" s="469"/>
      <c r="M39" s="469"/>
      <c r="N39" s="469"/>
      <c r="O39" s="469"/>
      <c r="P39" s="469"/>
      <c r="Q39" s="469"/>
      <c r="R39" s="469"/>
      <c r="S39" s="469"/>
      <c r="T39" s="469"/>
      <c r="U39" s="469"/>
      <c r="V39" s="469"/>
      <c r="W39" s="469"/>
      <c r="X39" s="470"/>
      <c r="Y39" s="225"/>
    </row>
    <row r="40" spans="1:25" ht="18" customHeight="1" thickBot="1">
      <c r="A40" s="426"/>
      <c r="B40" s="431"/>
      <c r="C40" s="417" t="s">
        <v>515</v>
      </c>
      <c r="D40" s="418"/>
      <c r="E40" s="471" t="s">
        <v>516</v>
      </c>
      <c r="F40" s="471"/>
      <c r="G40" s="471"/>
      <c r="H40" s="471"/>
      <c r="I40" s="471"/>
      <c r="J40" s="471"/>
      <c r="K40" s="471"/>
      <c r="L40" s="472"/>
      <c r="M40" s="472"/>
      <c r="N40" s="472"/>
      <c r="O40" s="472"/>
      <c r="P40" s="472"/>
      <c r="Q40" s="472"/>
      <c r="R40" s="472"/>
      <c r="S40" s="472"/>
      <c r="T40" s="472"/>
      <c r="U40" s="472"/>
      <c r="V40" s="472"/>
      <c r="W40" s="472"/>
      <c r="X40" s="473"/>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49AAB-EC9E-4569-B988-C91807EE52DB}">
  <dimension ref="A1:V41"/>
  <sheetViews>
    <sheetView showWhiteSpace="0" zoomScale="70" zoomScaleNormal="70" zoomScaleSheetLayoutView="30" zoomScalePageLayoutView="96" workbookViewId="0">
      <selection activeCell="AB29" sqref="AB29"/>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2.5" style="226" customWidth="1"/>
    <col min="9" max="9" width="11.5" style="226" customWidth="1"/>
    <col min="10" max="21" width="9.1640625" style="226" customWidth="1"/>
    <col min="22" max="22" width="4.5" style="226" customWidth="1"/>
    <col min="23" max="16384" width="10.6640625" style="226"/>
  </cols>
  <sheetData>
    <row r="1" spans="1:22" ht="45" customHeight="1">
      <c r="A1" s="221"/>
      <c r="B1" s="222" t="s">
        <v>533</v>
      </c>
      <c r="C1" s="223"/>
      <c r="D1" s="223"/>
      <c r="E1" s="223"/>
      <c r="F1" s="223"/>
      <c r="G1" s="223"/>
      <c r="H1" s="223"/>
      <c r="I1" s="223"/>
      <c r="J1" s="223"/>
      <c r="K1" s="223"/>
      <c r="L1" s="223"/>
      <c r="M1" s="223"/>
      <c r="N1" s="223"/>
      <c r="O1" s="223"/>
      <c r="P1" s="223"/>
      <c r="Q1" s="223"/>
      <c r="R1" s="223"/>
      <c r="S1" s="223"/>
      <c r="T1" s="223"/>
      <c r="U1" s="223"/>
      <c r="V1" s="224"/>
    </row>
    <row r="2" spans="1:22" ht="19">
      <c r="A2" s="450" t="s">
        <v>454</v>
      </c>
      <c r="B2" s="227" t="s">
        <v>387</v>
      </c>
      <c r="C2" s="496" t="s">
        <v>445</v>
      </c>
      <c r="D2" s="497"/>
      <c r="E2" s="497"/>
      <c r="F2" s="497"/>
      <c r="G2" s="497"/>
      <c r="H2" s="497"/>
      <c r="I2" s="497"/>
      <c r="J2" s="497"/>
      <c r="K2" s="497"/>
      <c r="L2" s="497"/>
      <c r="M2" s="497"/>
      <c r="N2" s="497"/>
      <c r="O2" s="497"/>
      <c r="P2" s="497"/>
      <c r="Q2" s="497"/>
      <c r="R2" s="497"/>
      <c r="S2" s="497"/>
      <c r="T2" s="497"/>
      <c r="U2" s="497"/>
      <c r="V2" s="498"/>
    </row>
    <row r="3" spans="1:22" ht="66" customHeight="1">
      <c r="A3" s="451"/>
      <c r="B3" s="228" t="s">
        <v>455</v>
      </c>
      <c r="C3" s="410" t="s">
        <v>534</v>
      </c>
      <c r="D3" s="434"/>
      <c r="E3" s="434"/>
      <c r="F3" s="434"/>
      <c r="G3" s="434"/>
      <c r="H3" s="434"/>
      <c r="I3" s="434"/>
      <c r="J3" s="434"/>
      <c r="K3" s="434"/>
      <c r="L3" s="434"/>
      <c r="M3" s="434"/>
      <c r="N3" s="434"/>
      <c r="O3" s="434"/>
      <c r="P3" s="434"/>
      <c r="Q3" s="434"/>
      <c r="R3" s="434"/>
      <c r="S3" s="434"/>
      <c r="T3" s="434"/>
      <c r="U3" s="434"/>
      <c r="V3" s="435"/>
    </row>
    <row r="4" spans="1:22"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5"/>
    </row>
    <row r="5" spans="1:22" ht="19">
      <c r="A5" s="451"/>
      <c r="B5" s="230" t="s">
        <v>12</v>
      </c>
      <c r="C5" s="410" t="s">
        <v>535</v>
      </c>
      <c r="D5" s="434"/>
      <c r="E5" s="434"/>
      <c r="F5" s="434"/>
      <c r="G5" s="434"/>
      <c r="H5" s="434"/>
      <c r="I5" s="434"/>
      <c r="J5" s="434"/>
      <c r="K5" s="434"/>
      <c r="L5" s="434"/>
      <c r="M5" s="434"/>
      <c r="N5" s="434"/>
      <c r="O5" s="434"/>
      <c r="P5" s="434"/>
      <c r="Q5" s="434"/>
      <c r="R5" s="434"/>
      <c r="S5" s="434"/>
      <c r="T5" s="434"/>
      <c r="U5" s="434"/>
      <c r="V5" s="435"/>
    </row>
    <row r="6" spans="1:22" ht="19">
      <c r="A6" s="451"/>
      <c r="B6" s="229" t="s">
        <v>459</v>
      </c>
      <c r="C6" s="231"/>
      <c r="D6" s="232"/>
      <c r="E6" s="232"/>
      <c r="F6" s="232"/>
      <c r="G6" s="232"/>
      <c r="H6" s="232"/>
      <c r="I6" s="232"/>
      <c r="J6" s="232"/>
      <c r="K6" s="232"/>
      <c r="L6" s="232"/>
      <c r="M6" s="232"/>
      <c r="N6" s="232"/>
      <c r="O6" s="232"/>
      <c r="P6" s="232"/>
      <c r="Q6" s="232"/>
      <c r="R6" s="232"/>
      <c r="S6" s="232"/>
      <c r="T6" s="232"/>
      <c r="U6" s="232"/>
      <c r="V6" s="233"/>
    </row>
    <row r="7" spans="1:22" ht="19">
      <c r="A7" s="451"/>
      <c r="B7" s="230" t="s">
        <v>460</v>
      </c>
      <c r="C7" s="456" t="s">
        <v>461</v>
      </c>
      <c r="D7" s="457"/>
      <c r="E7" s="457"/>
      <c r="F7" s="457"/>
      <c r="G7" s="458"/>
      <c r="H7" s="234" t="s">
        <v>28</v>
      </c>
      <c r="I7" s="287" t="s">
        <v>134</v>
      </c>
      <c r="J7" s="235"/>
      <c r="K7" s="235"/>
      <c r="L7" s="235"/>
      <c r="M7" s="235"/>
      <c r="N7" s="235"/>
      <c r="O7" s="235"/>
      <c r="P7" s="235"/>
      <c r="Q7" s="235"/>
      <c r="R7" s="235"/>
      <c r="S7" s="235"/>
      <c r="T7" s="235"/>
      <c r="U7" s="235"/>
      <c r="V7" s="236"/>
    </row>
    <row r="8" spans="1:22" ht="39" customHeight="1">
      <c r="A8" s="452"/>
      <c r="B8" s="228" t="s">
        <v>462</v>
      </c>
      <c r="C8" s="447" t="s">
        <v>536</v>
      </c>
      <c r="D8" s="448"/>
      <c r="E8" s="448"/>
      <c r="F8" s="448"/>
      <c r="G8" s="448"/>
      <c r="H8" s="448"/>
      <c r="I8" s="448"/>
      <c r="J8" s="448"/>
      <c r="K8" s="448"/>
      <c r="L8" s="448"/>
      <c r="M8" s="448"/>
      <c r="N8" s="448"/>
      <c r="O8" s="448"/>
      <c r="P8" s="448"/>
      <c r="Q8" s="448"/>
      <c r="R8" s="448"/>
      <c r="S8" s="448"/>
      <c r="T8" s="448"/>
      <c r="U8" s="448"/>
      <c r="V8" s="449"/>
    </row>
    <row r="9" spans="1:22" ht="40.5" customHeight="1">
      <c r="A9" s="436" t="s">
        <v>464</v>
      </c>
      <c r="B9" s="228" t="s">
        <v>36</v>
      </c>
      <c r="C9" s="438" t="s">
        <v>446</v>
      </c>
      <c r="D9" s="439"/>
      <c r="E9" s="439"/>
      <c r="F9" s="439"/>
      <c r="G9" s="439"/>
      <c r="H9" s="439"/>
      <c r="I9" s="439"/>
      <c r="J9" s="439"/>
      <c r="K9" s="439"/>
      <c r="L9" s="439"/>
      <c r="M9" s="439"/>
      <c r="N9" s="439"/>
      <c r="O9" s="439"/>
      <c r="P9" s="439"/>
      <c r="Q9" s="439"/>
      <c r="R9" s="439"/>
      <c r="S9" s="439"/>
      <c r="T9" s="439"/>
      <c r="U9" s="439"/>
      <c r="V9" s="440"/>
    </row>
    <row r="10" spans="1:22"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9"/>
    </row>
    <row r="11" spans="1:22"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242"/>
    </row>
    <row r="12" spans="1:22" ht="18"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46"/>
    </row>
    <row r="13" spans="1:22" ht="18" customHeight="1">
      <c r="A13" s="425"/>
      <c r="B13" s="427"/>
      <c r="C13" s="243" t="s">
        <v>471</v>
      </c>
      <c r="D13" s="247"/>
      <c r="E13" s="22" t="s">
        <v>472</v>
      </c>
      <c r="F13" s="247"/>
      <c r="G13" s="22" t="s">
        <v>473</v>
      </c>
      <c r="H13" s="247"/>
      <c r="I13" s="22" t="s">
        <v>474</v>
      </c>
      <c r="J13" s="247"/>
      <c r="K13" s="22" t="s">
        <v>475</v>
      </c>
      <c r="L13" s="245"/>
      <c r="M13" s="22"/>
      <c r="N13" s="22"/>
      <c r="O13" s="22"/>
      <c r="P13" s="22"/>
      <c r="Q13" s="22"/>
      <c r="R13" s="22"/>
      <c r="S13" s="22"/>
      <c r="T13" s="22"/>
      <c r="U13" s="22"/>
      <c r="V13" s="246"/>
    </row>
    <row r="14" spans="1:22" ht="17.25" customHeight="1">
      <c r="A14" s="425"/>
      <c r="B14" s="427"/>
      <c r="C14" s="243" t="s">
        <v>476</v>
      </c>
      <c r="D14" s="248" t="s">
        <v>477</v>
      </c>
      <c r="E14" s="22" t="s">
        <v>478</v>
      </c>
      <c r="F14" s="442" t="s">
        <v>537</v>
      </c>
      <c r="G14" s="442"/>
      <c r="H14" s="442"/>
      <c r="I14" s="442"/>
      <c r="J14" s="442"/>
      <c r="K14" s="442"/>
      <c r="L14" s="442"/>
      <c r="M14" s="442"/>
      <c r="N14" s="442"/>
      <c r="O14" s="442"/>
      <c r="P14" s="442"/>
      <c r="Q14" s="442"/>
      <c r="R14" s="442"/>
      <c r="S14" s="442"/>
      <c r="T14" s="442"/>
      <c r="U14" s="442"/>
      <c r="V14" s="443"/>
    </row>
    <row r="15" spans="1:22" ht="18">
      <c r="A15" s="425"/>
      <c r="B15" s="428"/>
      <c r="C15" s="444"/>
      <c r="D15" s="445"/>
      <c r="E15" s="445"/>
      <c r="F15" s="445"/>
      <c r="G15" s="445"/>
      <c r="H15" s="445"/>
      <c r="I15" s="445"/>
      <c r="J15" s="445"/>
      <c r="K15" s="445"/>
      <c r="L15" s="445"/>
      <c r="M15" s="445"/>
      <c r="N15" s="445"/>
      <c r="O15" s="445"/>
      <c r="P15" s="445"/>
      <c r="Q15" s="445"/>
      <c r="R15" s="445"/>
      <c r="S15" s="445"/>
      <c r="T15" s="445"/>
      <c r="U15" s="445"/>
      <c r="V15" s="446"/>
    </row>
    <row r="16" spans="1:22"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250"/>
    </row>
    <row r="17" spans="1:22" ht="19">
      <c r="A17" s="425"/>
      <c r="B17" s="427"/>
      <c r="C17" s="251" t="s">
        <v>481</v>
      </c>
      <c r="D17" s="247">
        <v>0</v>
      </c>
      <c r="E17" s="145"/>
      <c r="F17" s="23" t="s">
        <v>482</v>
      </c>
      <c r="G17" s="247">
        <v>2021</v>
      </c>
      <c r="H17" s="145"/>
      <c r="I17" s="23" t="s">
        <v>483</v>
      </c>
      <c r="J17" s="273" t="s">
        <v>538</v>
      </c>
      <c r="K17" s="253"/>
      <c r="L17" s="254"/>
      <c r="M17" s="145"/>
      <c r="N17" s="145"/>
      <c r="O17" s="145"/>
      <c r="P17" s="145"/>
      <c r="Q17" s="145"/>
      <c r="R17" s="145"/>
      <c r="S17" s="145"/>
      <c r="T17" s="145"/>
      <c r="U17" s="145"/>
      <c r="V17" s="250"/>
    </row>
    <row r="18" spans="1:22" ht="18">
      <c r="A18" s="425"/>
      <c r="B18" s="428"/>
      <c r="C18" s="444"/>
      <c r="D18" s="445"/>
      <c r="E18" s="445"/>
      <c r="F18" s="445"/>
      <c r="G18" s="445"/>
      <c r="H18" s="445"/>
      <c r="I18" s="445"/>
      <c r="J18" s="445"/>
      <c r="K18" s="445"/>
      <c r="L18" s="445"/>
      <c r="M18" s="445"/>
      <c r="N18" s="445"/>
      <c r="O18" s="445"/>
      <c r="P18" s="445"/>
      <c r="Q18" s="445"/>
      <c r="R18" s="445"/>
      <c r="S18" s="445"/>
      <c r="T18" s="445"/>
      <c r="U18" s="445"/>
      <c r="V18" s="446"/>
    </row>
    <row r="19" spans="1:22" ht="18">
      <c r="A19" s="425"/>
      <c r="B19" s="427" t="s">
        <v>484</v>
      </c>
      <c r="C19" s="255"/>
      <c r="D19" s="140"/>
      <c r="E19" s="140"/>
      <c r="F19" s="140"/>
      <c r="G19" s="140"/>
      <c r="H19" s="140"/>
      <c r="I19" s="140"/>
      <c r="J19" s="140"/>
      <c r="K19" s="140"/>
      <c r="L19" s="140"/>
      <c r="M19" s="140"/>
      <c r="N19" s="140"/>
      <c r="O19" s="140"/>
      <c r="P19" s="140"/>
      <c r="Q19" s="140"/>
      <c r="R19" s="140"/>
      <c r="S19" s="140"/>
      <c r="T19" s="140"/>
      <c r="U19" s="140"/>
      <c r="V19" s="256"/>
    </row>
    <row r="20" spans="1:22" ht="18">
      <c r="A20" s="425"/>
      <c r="B20" s="427"/>
      <c r="C20" s="257"/>
      <c r="D20" s="140"/>
      <c r="E20" s="258">
        <v>2023</v>
      </c>
      <c r="F20" s="258">
        <v>2025</v>
      </c>
      <c r="G20" s="258">
        <v>2027</v>
      </c>
      <c r="H20" s="258">
        <v>2029</v>
      </c>
      <c r="I20" s="258">
        <v>2030</v>
      </c>
      <c r="J20" s="140"/>
      <c r="K20" s="225"/>
      <c r="L20" s="225"/>
      <c r="M20" s="141"/>
      <c r="N20" s="141"/>
      <c r="O20" s="141"/>
      <c r="P20" s="141"/>
      <c r="Q20" s="141"/>
      <c r="R20" s="141"/>
      <c r="S20" s="141"/>
      <c r="T20" s="141"/>
      <c r="U20" s="141"/>
      <c r="V20" s="242"/>
    </row>
    <row r="21" spans="1:22" ht="18">
      <c r="A21" s="425"/>
      <c r="B21" s="427"/>
      <c r="C21" s="282"/>
      <c r="D21" s="140"/>
      <c r="E21" s="274">
        <v>2</v>
      </c>
      <c r="F21" s="274">
        <v>3</v>
      </c>
      <c r="G21" s="283">
        <v>4</v>
      </c>
      <c r="H21" s="274">
        <v>5</v>
      </c>
      <c r="I21" s="274">
        <v>6</v>
      </c>
      <c r="J21" s="140"/>
      <c r="K21" s="225"/>
      <c r="L21" s="225"/>
      <c r="M21" s="141"/>
      <c r="N21" s="141"/>
      <c r="O21" s="147"/>
      <c r="P21" s="147"/>
      <c r="Q21" s="147"/>
      <c r="R21" s="147"/>
      <c r="S21" s="147"/>
      <c r="T21" s="147"/>
      <c r="U21" s="147"/>
      <c r="V21" s="242"/>
    </row>
    <row r="22" spans="1:22" ht="19">
      <c r="A22" s="425"/>
      <c r="B22" s="427"/>
      <c r="C22" s="257"/>
      <c r="D22" s="141"/>
      <c r="E22" s="147"/>
      <c r="F22" s="147"/>
      <c r="G22" s="25"/>
      <c r="H22" s="147"/>
      <c r="I22" s="259"/>
      <c r="J22" s="259"/>
      <c r="K22" s="147"/>
      <c r="L22" s="147"/>
      <c r="M22" s="147"/>
      <c r="N22" s="147"/>
      <c r="O22" s="147"/>
      <c r="P22" s="147"/>
      <c r="Q22" s="147"/>
      <c r="R22" s="147"/>
      <c r="S22" s="147"/>
      <c r="T22" s="147"/>
      <c r="U22" s="147"/>
      <c r="V22" s="242"/>
    </row>
    <row r="23" spans="1:22" ht="19.5" customHeight="1">
      <c r="A23" s="425"/>
      <c r="B23" s="228" t="s">
        <v>485</v>
      </c>
      <c r="C23" s="447" t="s">
        <v>539</v>
      </c>
      <c r="D23" s="448"/>
      <c r="E23" s="448"/>
      <c r="F23" s="448"/>
      <c r="G23" s="448"/>
      <c r="H23" s="448"/>
      <c r="I23" s="448"/>
      <c r="J23" s="448"/>
      <c r="K23" s="448"/>
      <c r="L23" s="448"/>
      <c r="M23" s="448"/>
      <c r="N23" s="448"/>
      <c r="O23" s="448"/>
      <c r="P23" s="448"/>
      <c r="Q23" s="448"/>
      <c r="R23" s="448"/>
      <c r="S23" s="448"/>
      <c r="T23" s="448"/>
      <c r="U23" s="448"/>
      <c r="V23" s="449"/>
    </row>
    <row r="24" spans="1:22" ht="19">
      <c r="A24" s="425"/>
      <c r="B24" s="228" t="s">
        <v>487</v>
      </c>
      <c r="C24" s="447" t="s">
        <v>532</v>
      </c>
      <c r="D24" s="448"/>
      <c r="E24" s="448"/>
      <c r="F24" s="448"/>
      <c r="G24" s="448"/>
      <c r="H24" s="448"/>
      <c r="I24" s="448"/>
      <c r="J24" s="448"/>
      <c r="K24" s="448"/>
      <c r="L24" s="448"/>
      <c r="M24" s="448"/>
      <c r="N24" s="448"/>
      <c r="O24" s="448"/>
      <c r="P24" s="448"/>
      <c r="Q24" s="448"/>
      <c r="R24" s="448"/>
      <c r="S24" s="448"/>
      <c r="T24" s="448"/>
      <c r="U24" s="448"/>
      <c r="V24" s="449"/>
    </row>
    <row r="25" spans="1:22" ht="18.75" customHeight="1">
      <c r="A25" s="425"/>
      <c r="B25" s="228" t="s">
        <v>488</v>
      </c>
      <c r="C25" s="419"/>
      <c r="D25" s="420"/>
      <c r="E25" s="420"/>
      <c r="F25" s="420"/>
      <c r="G25" s="420"/>
      <c r="H25" s="420"/>
      <c r="I25" s="420"/>
      <c r="J25" s="420"/>
      <c r="K25" s="420"/>
      <c r="L25" s="420"/>
      <c r="M25" s="420"/>
      <c r="N25" s="420"/>
      <c r="O25" s="420"/>
      <c r="P25" s="420"/>
      <c r="Q25" s="420"/>
      <c r="R25" s="420"/>
      <c r="S25" s="420"/>
      <c r="T25" s="420"/>
      <c r="U25" s="420"/>
      <c r="V25" s="421"/>
    </row>
    <row r="26" spans="1:22" ht="19">
      <c r="A26" s="437"/>
      <c r="B26" s="228" t="s">
        <v>489</v>
      </c>
      <c r="C26" s="492"/>
      <c r="D26" s="493"/>
      <c r="E26" s="493"/>
      <c r="F26" s="493"/>
      <c r="G26" s="493"/>
      <c r="H26" s="493"/>
      <c r="I26" s="493"/>
      <c r="J26" s="493"/>
      <c r="K26" s="493"/>
      <c r="L26" s="493"/>
      <c r="M26" s="493"/>
      <c r="N26" s="493"/>
      <c r="O26" s="493"/>
      <c r="P26" s="493"/>
      <c r="Q26" s="493"/>
      <c r="R26" s="493"/>
      <c r="S26" s="493"/>
      <c r="T26" s="493"/>
      <c r="U26" s="493"/>
      <c r="V26" s="494"/>
    </row>
    <row r="27" spans="1:22"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261"/>
    </row>
    <row r="28" spans="1:22"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61"/>
    </row>
    <row r="29" spans="1:22"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42"/>
    </row>
    <row r="30" spans="1:22" ht="19">
      <c r="A30" s="425"/>
      <c r="B30" s="427"/>
      <c r="C30" s="25" t="s">
        <v>491</v>
      </c>
      <c r="D30" s="264"/>
      <c r="E30" s="264"/>
      <c r="F30" s="265"/>
      <c r="G30" s="264"/>
      <c r="H30" s="266"/>
      <c r="I30" s="267"/>
      <c r="J30" s="267"/>
      <c r="K30" s="264"/>
      <c r="L30" s="264"/>
      <c r="M30" s="264"/>
      <c r="N30" s="265"/>
      <c r="O30" s="264"/>
      <c r="P30" s="266"/>
      <c r="Q30" s="267"/>
      <c r="R30" s="267"/>
      <c r="S30" s="264"/>
      <c r="T30" s="267"/>
      <c r="U30" s="264"/>
      <c r="V30" s="242"/>
    </row>
    <row r="31" spans="1:22" ht="19">
      <c r="A31" s="425"/>
      <c r="B31" s="427"/>
      <c r="C31" s="25" t="s">
        <v>75</v>
      </c>
      <c r="D31" s="264"/>
      <c r="E31" s="264"/>
      <c r="F31" s="264"/>
      <c r="G31" s="264"/>
      <c r="H31" s="264"/>
      <c r="I31" s="264"/>
      <c r="J31" s="264"/>
      <c r="K31" s="264"/>
      <c r="L31" s="264"/>
      <c r="M31" s="264"/>
      <c r="N31" s="264"/>
      <c r="O31" s="264"/>
      <c r="P31" s="264"/>
      <c r="Q31" s="264"/>
      <c r="R31" s="264"/>
      <c r="S31" s="264"/>
      <c r="T31" s="264"/>
      <c r="U31" s="264"/>
      <c r="V31" s="242"/>
    </row>
    <row r="32" spans="1:22" ht="18">
      <c r="A32" s="425"/>
      <c r="B32" s="427"/>
      <c r="C32" s="25"/>
      <c r="D32" s="241"/>
      <c r="E32" s="241"/>
      <c r="F32" s="241"/>
      <c r="G32" s="241"/>
      <c r="H32" s="241"/>
      <c r="I32" s="241"/>
      <c r="J32" s="241"/>
      <c r="K32" s="241"/>
      <c r="L32" s="147"/>
      <c r="M32" s="147"/>
      <c r="N32" s="147"/>
      <c r="O32" s="147"/>
      <c r="P32" s="147"/>
      <c r="Q32" s="147"/>
      <c r="R32" s="147"/>
      <c r="S32" s="147"/>
      <c r="T32" s="147"/>
      <c r="U32" s="147"/>
      <c r="V32" s="242"/>
    </row>
    <row r="33" spans="1:22"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42"/>
    </row>
    <row r="34" spans="1:22" ht="18">
      <c r="A34" s="425"/>
      <c r="B34" s="428"/>
      <c r="C34" s="268"/>
      <c r="D34" s="241"/>
      <c r="E34" s="147"/>
      <c r="F34" s="147"/>
      <c r="G34" s="147"/>
      <c r="H34" s="147"/>
      <c r="I34" s="147"/>
      <c r="J34" s="147"/>
      <c r="K34" s="147"/>
      <c r="L34" s="147"/>
      <c r="M34" s="147"/>
      <c r="N34" s="147"/>
      <c r="O34" s="147"/>
      <c r="P34" s="147"/>
      <c r="Q34" s="147"/>
      <c r="R34" s="147"/>
      <c r="S34" s="147"/>
      <c r="T34" s="147"/>
      <c r="U34" s="147"/>
      <c r="V34" s="242"/>
    </row>
    <row r="35" spans="1:22" ht="18">
      <c r="A35" s="425"/>
      <c r="B35" s="429" t="s">
        <v>505</v>
      </c>
      <c r="C35" s="432" t="s">
        <v>506</v>
      </c>
      <c r="D35" s="495"/>
      <c r="E35" s="410" t="s">
        <v>507</v>
      </c>
      <c r="F35" s="434"/>
      <c r="G35" s="434"/>
      <c r="H35" s="434"/>
      <c r="I35" s="434"/>
      <c r="J35" s="434"/>
      <c r="K35" s="434"/>
      <c r="L35" s="434"/>
      <c r="M35" s="434"/>
      <c r="N35" s="434"/>
      <c r="O35" s="434"/>
      <c r="P35" s="434"/>
      <c r="Q35" s="434"/>
      <c r="R35" s="434"/>
      <c r="S35" s="434"/>
      <c r="T35" s="434"/>
      <c r="U35" s="434"/>
      <c r="V35" s="435"/>
    </row>
    <row r="36" spans="1:22" ht="18" customHeight="1">
      <c r="A36" s="425"/>
      <c r="B36" s="430"/>
      <c r="C36" s="412" t="s">
        <v>508</v>
      </c>
      <c r="D36" s="487"/>
      <c r="E36" s="409" t="s">
        <v>509</v>
      </c>
      <c r="F36" s="409"/>
      <c r="G36" s="409"/>
      <c r="H36" s="409"/>
      <c r="I36" s="409"/>
      <c r="J36" s="409"/>
      <c r="K36" s="409"/>
      <c r="L36" s="410"/>
      <c r="M36" s="410"/>
      <c r="N36" s="410"/>
      <c r="O36" s="410"/>
      <c r="P36" s="410"/>
      <c r="Q36" s="410"/>
      <c r="R36" s="410"/>
      <c r="S36" s="410"/>
      <c r="T36" s="410"/>
      <c r="U36" s="410"/>
      <c r="V36" s="411"/>
    </row>
    <row r="37" spans="1:22" ht="18" customHeight="1">
      <c r="A37" s="425"/>
      <c r="B37" s="430"/>
      <c r="C37" s="255" t="s">
        <v>510</v>
      </c>
      <c r="D37" s="140"/>
      <c r="E37" s="409" t="s">
        <v>134</v>
      </c>
      <c r="F37" s="409"/>
      <c r="G37" s="409"/>
      <c r="H37" s="409"/>
      <c r="I37" s="409"/>
      <c r="J37" s="409"/>
      <c r="K37" s="409"/>
      <c r="L37" s="410"/>
      <c r="M37" s="410"/>
      <c r="N37" s="410"/>
      <c r="O37" s="410"/>
      <c r="P37" s="410"/>
      <c r="Q37" s="410"/>
      <c r="R37" s="410"/>
      <c r="S37" s="410"/>
      <c r="T37" s="410"/>
      <c r="U37" s="410"/>
      <c r="V37" s="411"/>
    </row>
    <row r="38" spans="1:22" ht="18" customHeight="1">
      <c r="A38" s="425"/>
      <c r="B38" s="430"/>
      <c r="C38" s="407" t="s">
        <v>511</v>
      </c>
      <c r="D38" s="486"/>
      <c r="E38" s="409" t="s">
        <v>512</v>
      </c>
      <c r="F38" s="409"/>
      <c r="G38" s="409"/>
      <c r="H38" s="409"/>
      <c r="I38" s="409"/>
      <c r="J38" s="409"/>
      <c r="K38" s="409"/>
      <c r="L38" s="410"/>
      <c r="M38" s="410"/>
      <c r="N38" s="410"/>
      <c r="O38" s="410"/>
      <c r="P38" s="410"/>
      <c r="Q38" s="410"/>
      <c r="R38" s="410"/>
      <c r="S38" s="410"/>
      <c r="T38" s="410"/>
      <c r="U38" s="410"/>
      <c r="V38" s="411"/>
    </row>
    <row r="39" spans="1:22" ht="18" customHeight="1">
      <c r="A39" s="425"/>
      <c r="B39" s="430"/>
      <c r="C39" s="412" t="s">
        <v>513</v>
      </c>
      <c r="D39" s="487"/>
      <c r="E39" s="488" t="s">
        <v>514</v>
      </c>
      <c r="F39" s="489"/>
      <c r="G39" s="489"/>
      <c r="H39" s="489"/>
      <c r="I39" s="489"/>
      <c r="J39" s="489"/>
      <c r="K39" s="489"/>
      <c r="L39" s="489"/>
      <c r="M39" s="489"/>
      <c r="N39" s="489"/>
      <c r="O39" s="489"/>
      <c r="P39" s="489"/>
      <c r="Q39" s="489"/>
      <c r="R39" s="489"/>
      <c r="S39" s="489"/>
      <c r="T39" s="489"/>
      <c r="U39" s="489"/>
      <c r="V39" s="490"/>
    </row>
    <row r="40" spans="1:22" ht="18" customHeight="1" thickBot="1">
      <c r="A40" s="426"/>
      <c r="B40" s="431"/>
      <c r="C40" s="417" t="s">
        <v>515</v>
      </c>
      <c r="D40" s="491"/>
      <c r="E40" s="409" t="s">
        <v>516</v>
      </c>
      <c r="F40" s="409"/>
      <c r="G40" s="409"/>
      <c r="H40" s="409"/>
      <c r="I40" s="409"/>
      <c r="J40" s="409"/>
      <c r="K40" s="409"/>
      <c r="L40" s="410"/>
      <c r="M40" s="410"/>
      <c r="N40" s="410"/>
      <c r="O40" s="410"/>
      <c r="P40" s="410"/>
      <c r="Q40" s="410"/>
      <c r="R40" s="410"/>
      <c r="S40" s="410"/>
      <c r="T40" s="410"/>
      <c r="U40" s="410"/>
      <c r="V40" s="411"/>
    </row>
    <row r="41" spans="1:22" ht="39.75" customHeight="1" thickBot="1">
      <c r="A41" s="271" t="s">
        <v>517</v>
      </c>
      <c r="B41" s="272"/>
      <c r="C41" s="404"/>
      <c r="D41" s="405"/>
      <c r="E41" s="484"/>
      <c r="F41" s="484"/>
      <c r="G41" s="484"/>
      <c r="H41" s="484"/>
      <c r="I41" s="484"/>
      <c r="J41" s="484"/>
      <c r="K41" s="484"/>
      <c r="L41" s="484"/>
      <c r="M41" s="484"/>
      <c r="N41" s="484"/>
      <c r="O41" s="484"/>
      <c r="P41" s="484"/>
      <c r="Q41" s="484"/>
      <c r="R41" s="484"/>
      <c r="S41" s="484"/>
      <c r="T41" s="484"/>
      <c r="U41" s="484"/>
      <c r="V41" s="485"/>
    </row>
  </sheetData>
  <mergeCells count="34">
    <mergeCell ref="C18:V18"/>
    <mergeCell ref="B19:B22"/>
    <mergeCell ref="C23:V23"/>
    <mergeCell ref="C24:V24"/>
    <mergeCell ref="A2:A8"/>
    <mergeCell ref="C2:V2"/>
    <mergeCell ref="C3:V3"/>
    <mergeCell ref="C4:V4"/>
    <mergeCell ref="C5:V5"/>
    <mergeCell ref="C7:G7"/>
    <mergeCell ref="C8:V8"/>
    <mergeCell ref="C25:V25"/>
    <mergeCell ref="C26:V26"/>
    <mergeCell ref="A27:A40"/>
    <mergeCell ref="B27:B34"/>
    <mergeCell ref="B35:B40"/>
    <mergeCell ref="C35:D35"/>
    <mergeCell ref="E35:V35"/>
    <mergeCell ref="C36:D36"/>
    <mergeCell ref="E36:V36"/>
    <mergeCell ref="E37:V37"/>
    <mergeCell ref="A9:A26"/>
    <mergeCell ref="C9:V9"/>
    <mergeCell ref="B10:B15"/>
    <mergeCell ref="F14:V14"/>
    <mergeCell ref="C15:V15"/>
    <mergeCell ref="B16:B18"/>
    <mergeCell ref="C41:V41"/>
    <mergeCell ref="C38:D38"/>
    <mergeCell ref="E38:V38"/>
    <mergeCell ref="C39:D39"/>
    <mergeCell ref="E39:V39"/>
    <mergeCell ref="C40:D40"/>
    <mergeCell ref="E40:V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AD65-1DC2-439D-8738-8994AAB98FBF}">
  <dimension ref="A1:Y41"/>
  <sheetViews>
    <sheetView showWhiteSpace="0" zoomScale="70" zoomScaleNormal="70" zoomScaleSheetLayoutView="30" zoomScalePageLayoutView="96" workbookViewId="0">
      <selection activeCell="AA30" sqref="AA30"/>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2.6640625"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540</v>
      </c>
      <c r="C1" s="223"/>
      <c r="D1" s="223"/>
      <c r="E1" s="223"/>
      <c r="F1" s="223"/>
      <c r="G1" s="223"/>
      <c r="H1" s="223"/>
      <c r="I1" s="223"/>
      <c r="J1" s="223"/>
      <c r="K1" s="223"/>
      <c r="L1" s="223"/>
      <c r="M1" s="223"/>
      <c r="N1" s="223"/>
      <c r="O1" s="223"/>
      <c r="P1" s="223"/>
      <c r="Q1" s="223"/>
      <c r="R1" s="223"/>
      <c r="S1" s="223"/>
      <c r="T1" s="223"/>
      <c r="U1" s="223"/>
      <c r="V1" s="223"/>
      <c r="W1" s="223"/>
      <c r="X1" s="224"/>
      <c r="Y1" s="225"/>
    </row>
    <row r="2" spans="1:25" ht="19">
      <c r="A2" s="450" t="s">
        <v>454</v>
      </c>
      <c r="B2" s="227" t="s">
        <v>387</v>
      </c>
      <c r="C2" s="447" t="s">
        <v>447</v>
      </c>
      <c r="D2" s="448"/>
      <c r="E2" s="448"/>
      <c r="F2" s="448"/>
      <c r="G2" s="448"/>
      <c r="H2" s="448"/>
      <c r="I2" s="448"/>
      <c r="J2" s="448"/>
      <c r="K2" s="448"/>
      <c r="L2" s="448"/>
      <c r="M2" s="448"/>
      <c r="N2" s="448"/>
      <c r="O2" s="448"/>
      <c r="P2" s="448"/>
      <c r="Q2" s="448"/>
      <c r="R2" s="448"/>
      <c r="S2" s="448"/>
      <c r="T2" s="448"/>
      <c r="U2" s="448"/>
      <c r="V2" s="448"/>
      <c r="W2" s="448"/>
      <c r="X2" s="449"/>
      <c r="Y2" s="225"/>
    </row>
    <row r="3" spans="1:25" ht="66" customHeight="1">
      <c r="A3" s="451"/>
      <c r="B3" s="228" t="s">
        <v>455</v>
      </c>
      <c r="C3" s="410" t="s">
        <v>541</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19">
      <c r="A5" s="451"/>
      <c r="B5" s="230" t="s">
        <v>12</v>
      </c>
      <c r="C5" s="453" t="s">
        <v>542</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543</v>
      </c>
      <c r="D7" s="457"/>
      <c r="E7" s="457"/>
      <c r="F7" s="457"/>
      <c r="G7" s="458"/>
      <c r="H7" s="234" t="s">
        <v>28</v>
      </c>
      <c r="I7" s="289" t="s">
        <v>544</v>
      </c>
      <c r="J7" s="235"/>
      <c r="K7" s="235"/>
      <c r="L7" s="235"/>
      <c r="M7" s="235"/>
      <c r="N7" s="235"/>
      <c r="O7" s="235"/>
      <c r="P7" s="235"/>
      <c r="Q7" s="235"/>
      <c r="R7" s="235"/>
      <c r="S7" s="235"/>
      <c r="T7" s="235"/>
      <c r="U7" s="235"/>
      <c r="V7" s="235"/>
      <c r="W7" s="235"/>
      <c r="X7" s="236"/>
      <c r="Y7" s="225"/>
    </row>
    <row r="8" spans="1:25" ht="38.25" customHeight="1">
      <c r="A8" s="452"/>
      <c r="B8" s="228" t="s">
        <v>462</v>
      </c>
      <c r="C8" s="447" t="s">
        <v>545</v>
      </c>
      <c r="D8" s="448"/>
      <c r="E8" s="448"/>
      <c r="F8" s="448"/>
      <c r="G8" s="448"/>
      <c r="H8" s="448"/>
      <c r="I8" s="448"/>
      <c r="J8" s="448"/>
      <c r="K8" s="448"/>
      <c r="L8" s="448"/>
      <c r="M8" s="448"/>
      <c r="N8" s="448"/>
      <c r="O8" s="448"/>
      <c r="P8" s="448"/>
      <c r="Q8" s="448"/>
      <c r="R8" s="448"/>
      <c r="S8" s="448"/>
      <c r="T8" s="448"/>
      <c r="U8" s="448"/>
      <c r="V8" s="448"/>
      <c r="W8" s="448"/>
      <c r="X8" s="449"/>
      <c r="Y8" s="225"/>
    </row>
    <row r="9" spans="1:25" ht="19">
      <c r="A9" s="436" t="s">
        <v>464</v>
      </c>
      <c r="B9" s="228" t="s">
        <v>36</v>
      </c>
      <c r="C9" s="438" t="s">
        <v>448</v>
      </c>
      <c r="D9" s="439"/>
      <c r="E9" s="439"/>
      <c r="F9" s="439"/>
      <c r="G9" s="439"/>
      <c r="H9" s="439"/>
      <c r="I9" s="439"/>
      <c r="J9" s="439"/>
      <c r="K9" s="439"/>
      <c r="L9" s="439"/>
      <c r="M9" s="439"/>
      <c r="N9" s="439"/>
      <c r="O9" s="439"/>
      <c r="P9" s="439"/>
      <c r="Q9" s="439"/>
      <c r="R9" s="439"/>
      <c r="S9" s="439"/>
      <c r="T9" s="439"/>
      <c r="U9" s="439"/>
      <c r="V9" s="439"/>
      <c r="W9" s="439"/>
      <c r="X9" s="440"/>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21.75"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21.75" customHeight="1">
      <c r="A13" s="425"/>
      <c r="B13" s="427"/>
      <c r="C13" s="243" t="s">
        <v>471</v>
      </c>
      <c r="D13" s="247"/>
      <c r="E13" s="22" t="s">
        <v>472</v>
      </c>
      <c r="F13" s="247"/>
      <c r="G13" s="22" t="s">
        <v>473</v>
      </c>
      <c r="H13" s="247"/>
      <c r="I13" s="22" t="s">
        <v>474</v>
      </c>
      <c r="J13" s="247"/>
      <c r="K13" s="22" t="s">
        <v>475</v>
      </c>
      <c r="L13" s="245"/>
      <c r="M13" s="22"/>
      <c r="N13" s="22"/>
      <c r="O13" s="22"/>
      <c r="P13" s="22"/>
      <c r="Q13" s="22"/>
      <c r="R13" s="22"/>
      <c r="S13" s="22"/>
      <c r="T13" s="22"/>
      <c r="U13" s="22"/>
      <c r="V13" s="22"/>
      <c r="W13" s="22"/>
      <c r="X13" s="246"/>
      <c r="Y13" s="225"/>
    </row>
    <row r="14" spans="1:25" ht="19">
      <c r="A14" s="425"/>
      <c r="B14" s="427"/>
      <c r="C14" s="243" t="s">
        <v>476</v>
      </c>
      <c r="D14" s="248" t="s">
        <v>477</v>
      </c>
      <c r="E14" s="22" t="s">
        <v>478</v>
      </c>
      <c r="F14" s="442" t="s">
        <v>546</v>
      </c>
      <c r="G14" s="442"/>
      <c r="H14" s="442"/>
      <c r="I14" s="442"/>
      <c r="J14" s="442"/>
      <c r="K14" s="442"/>
      <c r="L14" s="442"/>
      <c r="M14" s="442"/>
      <c r="N14" s="442"/>
      <c r="O14" s="442"/>
      <c r="P14" s="442"/>
      <c r="Q14" s="442"/>
      <c r="R14" s="442"/>
      <c r="S14" s="442"/>
      <c r="T14" s="442"/>
      <c r="U14" s="442"/>
      <c r="V14" s="442"/>
      <c r="W14" s="442"/>
      <c r="X14" s="443"/>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248">
        <v>9</v>
      </c>
      <c r="E17" s="145"/>
      <c r="F17" s="23" t="s">
        <v>482</v>
      </c>
      <c r="G17" s="248">
        <v>2020</v>
      </c>
      <c r="H17" s="145"/>
      <c r="I17" s="23" t="s">
        <v>483</v>
      </c>
      <c r="J17" s="252" t="s">
        <v>547</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140"/>
      <c r="E20" s="140"/>
      <c r="F20" s="141">
        <v>2025</v>
      </c>
      <c r="G20" s="141">
        <v>2027</v>
      </c>
      <c r="H20" s="141">
        <v>2029</v>
      </c>
      <c r="I20" s="141">
        <v>2031</v>
      </c>
      <c r="J20" s="140"/>
      <c r="K20" s="225"/>
      <c r="L20" s="140"/>
      <c r="M20" s="225"/>
      <c r="N20" s="141"/>
      <c r="O20" s="141"/>
      <c r="P20" s="141"/>
      <c r="Q20" s="141"/>
      <c r="R20" s="141"/>
      <c r="S20" s="141"/>
      <c r="T20" s="141"/>
      <c r="U20" s="141"/>
      <c r="V20" s="141"/>
      <c r="W20" s="141"/>
      <c r="X20" s="242"/>
      <c r="Y20" s="225"/>
    </row>
    <row r="21" spans="1:25" ht="18">
      <c r="A21" s="425"/>
      <c r="B21" s="427"/>
      <c r="C21" s="257"/>
      <c r="D21" s="140"/>
      <c r="E21" s="140"/>
      <c r="F21" s="258">
        <v>10</v>
      </c>
      <c r="G21" s="283">
        <v>11</v>
      </c>
      <c r="H21" s="258">
        <v>12</v>
      </c>
      <c r="I21" s="258">
        <v>13</v>
      </c>
      <c r="J21" s="140"/>
      <c r="K21" s="225"/>
      <c r="L21" s="140"/>
      <c r="M21" s="225"/>
      <c r="N21" s="147"/>
      <c r="O21" s="147"/>
      <c r="P21" s="147"/>
      <c r="Q21" s="147"/>
      <c r="R21" s="147"/>
      <c r="S21" s="147"/>
      <c r="T21" s="147"/>
      <c r="U21" s="147"/>
      <c r="V21" s="147"/>
      <c r="W21" s="147"/>
      <c r="X21" s="242"/>
      <c r="Y21" s="225"/>
    </row>
    <row r="22" spans="1:25" ht="19">
      <c r="A22" s="425"/>
      <c r="B22" s="427"/>
      <c r="C22" s="257"/>
      <c r="D22" s="141"/>
      <c r="E22" s="147"/>
      <c r="F22" s="147"/>
      <c r="G22" s="25"/>
      <c r="H22" s="147"/>
      <c r="I22" s="259"/>
      <c r="J22" s="259"/>
      <c r="K22" s="147"/>
      <c r="L22" s="147"/>
      <c r="M22" s="147"/>
      <c r="N22" s="147"/>
      <c r="O22" s="147"/>
      <c r="P22" s="147"/>
      <c r="Q22" s="147"/>
      <c r="R22" s="147"/>
      <c r="S22" s="147"/>
      <c r="T22" s="147"/>
      <c r="U22" s="147"/>
      <c r="V22" s="147"/>
      <c r="W22" s="147"/>
      <c r="X22" s="242"/>
      <c r="Y22" s="225"/>
    </row>
    <row r="23" spans="1:25" ht="60" customHeight="1">
      <c r="A23" s="425"/>
      <c r="B23" s="228" t="s">
        <v>485</v>
      </c>
      <c r="C23" s="447" t="s">
        <v>548</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19">
      <c r="A24" s="425"/>
      <c r="B24" s="228" t="s">
        <v>487</v>
      </c>
      <c r="C24" s="447" t="s">
        <v>544</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47">
        <v>120</v>
      </c>
      <c r="D25" s="448"/>
      <c r="E25" s="448"/>
      <c r="F25" s="448"/>
      <c r="G25" s="448"/>
      <c r="H25" s="448"/>
      <c r="I25" s="448"/>
      <c r="J25" s="448"/>
      <c r="K25" s="448"/>
      <c r="L25" s="448"/>
      <c r="M25" s="448"/>
      <c r="N25" s="448"/>
      <c r="O25" s="448"/>
      <c r="P25" s="448"/>
      <c r="Q25" s="448"/>
      <c r="R25" s="448"/>
      <c r="S25" s="448"/>
      <c r="T25" s="448"/>
      <c r="U25" s="448"/>
      <c r="V25" s="448"/>
      <c r="W25" s="448"/>
      <c r="X25" s="449"/>
      <c r="Y25" s="225"/>
    </row>
    <row r="26" spans="1:25" ht="19">
      <c r="A26" s="437"/>
      <c r="B26" s="228" t="s">
        <v>489</v>
      </c>
      <c r="C26" s="447">
        <v>2020</v>
      </c>
      <c r="D26" s="448"/>
      <c r="E26" s="448"/>
      <c r="F26" s="448"/>
      <c r="G26" s="448"/>
      <c r="H26" s="448"/>
      <c r="I26" s="448"/>
      <c r="J26" s="448"/>
      <c r="K26" s="448"/>
      <c r="L26" s="448"/>
      <c r="M26" s="448"/>
      <c r="N26" s="448"/>
      <c r="O26" s="448"/>
      <c r="P26" s="448"/>
      <c r="Q26" s="448"/>
      <c r="R26" s="448"/>
      <c r="S26" s="448"/>
      <c r="T26" s="448"/>
      <c r="U26" s="448"/>
      <c r="V26" s="448"/>
      <c r="W26" s="448"/>
      <c r="X26" s="449"/>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7" t="s">
        <v>501</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64"/>
      <c r="G31" s="264"/>
      <c r="H31" s="264"/>
      <c r="I31" s="264"/>
      <c r="J31" s="264"/>
      <c r="K31" s="264"/>
      <c r="L31" s="264"/>
      <c r="M31" s="264"/>
      <c r="N31" s="264"/>
      <c r="O31" s="264"/>
      <c r="P31" s="264"/>
      <c r="Q31" s="264"/>
      <c r="R31" s="264"/>
      <c r="S31" s="264"/>
      <c r="T31" s="264"/>
      <c r="U31" s="264"/>
      <c r="V31" s="264"/>
      <c r="W31" s="264"/>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 r="A35" s="425"/>
      <c r="B35" s="429" t="s">
        <v>505</v>
      </c>
      <c r="C35" s="432" t="s">
        <v>506</v>
      </c>
      <c r="D35" s="433"/>
      <c r="E35" s="410" t="s">
        <v>549</v>
      </c>
      <c r="F35" s="434"/>
      <c r="G35" s="434"/>
      <c r="H35" s="434"/>
      <c r="I35" s="434"/>
      <c r="J35" s="434"/>
      <c r="K35" s="434"/>
      <c r="L35" s="434"/>
      <c r="M35" s="434"/>
      <c r="N35" s="434"/>
      <c r="O35" s="434"/>
      <c r="P35" s="434"/>
      <c r="Q35" s="434"/>
      <c r="R35" s="434"/>
      <c r="S35" s="434"/>
      <c r="T35" s="434"/>
      <c r="U35" s="434"/>
      <c r="V35" s="434"/>
      <c r="W35" s="434"/>
      <c r="X35" s="435"/>
      <c r="Y35" s="225"/>
    </row>
    <row r="36" spans="1:25" ht="18" customHeight="1">
      <c r="A36" s="425"/>
      <c r="B36" s="430"/>
      <c r="C36" s="412" t="s">
        <v>508</v>
      </c>
      <c r="D36" s="413"/>
      <c r="E36" s="409" t="s">
        <v>550</v>
      </c>
      <c r="F36" s="409"/>
      <c r="G36" s="409"/>
      <c r="H36" s="409"/>
      <c r="I36" s="409"/>
      <c r="J36" s="409"/>
      <c r="K36" s="409"/>
      <c r="L36" s="410"/>
      <c r="M36" s="410"/>
      <c r="N36" s="410"/>
      <c r="O36" s="410"/>
      <c r="P36" s="410"/>
      <c r="Q36" s="410"/>
      <c r="R36" s="410"/>
      <c r="S36" s="410"/>
      <c r="T36" s="410"/>
      <c r="U36" s="410"/>
      <c r="V36" s="410"/>
      <c r="W36" s="410"/>
      <c r="X36" s="411"/>
      <c r="Y36" s="225"/>
    </row>
    <row r="37" spans="1:25" ht="18" customHeight="1">
      <c r="A37" s="425"/>
      <c r="B37" s="430"/>
      <c r="C37" s="255" t="s">
        <v>510</v>
      </c>
      <c r="D37" s="270"/>
      <c r="E37" s="409" t="s">
        <v>544</v>
      </c>
      <c r="F37" s="409"/>
      <c r="G37" s="409"/>
      <c r="H37" s="409"/>
      <c r="I37" s="409"/>
      <c r="J37" s="409"/>
      <c r="K37" s="409"/>
      <c r="L37" s="410"/>
      <c r="M37" s="410"/>
      <c r="N37" s="410"/>
      <c r="O37" s="410"/>
      <c r="P37" s="410"/>
      <c r="Q37" s="410"/>
      <c r="R37" s="410"/>
      <c r="S37" s="410"/>
      <c r="T37" s="410"/>
      <c r="U37" s="410"/>
      <c r="V37" s="410"/>
      <c r="W37" s="410"/>
      <c r="X37" s="411"/>
      <c r="Y37" s="225"/>
    </row>
    <row r="38" spans="1:25" ht="18" customHeight="1">
      <c r="A38" s="425"/>
      <c r="B38" s="430"/>
      <c r="C38" s="407" t="s">
        <v>511</v>
      </c>
      <c r="D38" s="408"/>
      <c r="E38" s="409" t="s">
        <v>551</v>
      </c>
      <c r="F38" s="409"/>
      <c r="G38" s="409"/>
      <c r="H38" s="409"/>
      <c r="I38" s="409"/>
      <c r="J38" s="409"/>
      <c r="K38" s="409"/>
      <c r="L38" s="410"/>
      <c r="M38" s="410"/>
      <c r="N38" s="410"/>
      <c r="O38" s="410"/>
      <c r="P38" s="410"/>
      <c r="Q38" s="410"/>
      <c r="R38" s="410"/>
      <c r="S38" s="410"/>
      <c r="T38" s="410"/>
      <c r="U38" s="410"/>
      <c r="V38" s="410"/>
      <c r="W38" s="410"/>
      <c r="X38" s="411"/>
      <c r="Y38" s="225"/>
    </row>
    <row r="39" spans="1:25" ht="18" customHeight="1">
      <c r="A39" s="425"/>
      <c r="B39" s="430"/>
      <c r="C39" s="412" t="s">
        <v>513</v>
      </c>
      <c r="D39" s="413"/>
      <c r="E39" s="414" t="s">
        <v>552</v>
      </c>
      <c r="F39" s="415"/>
      <c r="G39" s="415"/>
      <c r="H39" s="415"/>
      <c r="I39" s="415"/>
      <c r="J39" s="415"/>
      <c r="K39" s="415"/>
      <c r="L39" s="415"/>
      <c r="M39" s="415"/>
      <c r="N39" s="415"/>
      <c r="O39" s="415"/>
      <c r="P39" s="415"/>
      <c r="Q39" s="415"/>
      <c r="R39" s="415"/>
      <c r="S39" s="415"/>
      <c r="T39" s="415"/>
      <c r="U39" s="415"/>
      <c r="V39" s="415"/>
      <c r="W39" s="415"/>
      <c r="X39" s="416"/>
      <c r="Y39" s="225"/>
    </row>
    <row r="40" spans="1:25" ht="18" customHeight="1" thickBot="1">
      <c r="A40" s="426"/>
      <c r="B40" s="431"/>
      <c r="C40" s="417" t="s">
        <v>515</v>
      </c>
      <c r="D40" s="418"/>
      <c r="E40" s="409" t="s">
        <v>553</v>
      </c>
      <c r="F40" s="409"/>
      <c r="G40" s="409"/>
      <c r="H40" s="409"/>
      <c r="I40" s="409"/>
      <c r="J40" s="409"/>
      <c r="K40" s="409"/>
      <c r="L40" s="410"/>
      <c r="M40" s="410"/>
      <c r="N40" s="410"/>
      <c r="O40" s="410"/>
      <c r="P40" s="410"/>
      <c r="Q40" s="410"/>
      <c r="R40" s="410"/>
      <c r="S40" s="410"/>
      <c r="T40" s="410"/>
      <c r="U40" s="410"/>
      <c r="V40" s="410"/>
      <c r="W40" s="410"/>
      <c r="X40" s="411"/>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DD46-694C-47EA-B396-CB6715D3A994}">
  <dimension ref="A1:Y41"/>
  <sheetViews>
    <sheetView showWhiteSpace="0" zoomScale="70" zoomScaleNormal="70" zoomScaleSheetLayoutView="30" zoomScalePageLayoutView="96" workbookViewId="0">
      <selection activeCell="O21" sqref="O21"/>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2.1640625"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554</v>
      </c>
      <c r="C1" s="223"/>
      <c r="D1" s="223"/>
      <c r="E1" s="223"/>
      <c r="F1" s="223"/>
      <c r="G1" s="223"/>
      <c r="H1" s="223"/>
      <c r="I1" s="223"/>
      <c r="J1" s="223"/>
      <c r="K1" s="223"/>
      <c r="L1" s="223"/>
      <c r="M1" s="223"/>
      <c r="N1" s="223"/>
      <c r="O1" s="223"/>
      <c r="P1" s="223"/>
      <c r="Q1" s="223"/>
      <c r="R1" s="223"/>
      <c r="S1" s="223"/>
      <c r="T1" s="223"/>
      <c r="U1" s="223"/>
      <c r="V1" s="223"/>
      <c r="W1" s="223"/>
      <c r="X1" s="224"/>
      <c r="Y1" s="225"/>
    </row>
    <row r="2" spans="1:25" ht="19">
      <c r="A2" s="450" t="s">
        <v>454</v>
      </c>
      <c r="B2" s="227" t="s">
        <v>387</v>
      </c>
      <c r="C2" s="447" t="s">
        <v>449</v>
      </c>
      <c r="D2" s="448"/>
      <c r="E2" s="448"/>
      <c r="F2" s="448"/>
      <c r="G2" s="448"/>
      <c r="H2" s="448"/>
      <c r="I2" s="448"/>
      <c r="J2" s="448"/>
      <c r="K2" s="448"/>
      <c r="L2" s="448"/>
      <c r="M2" s="448"/>
      <c r="N2" s="448"/>
      <c r="O2" s="448"/>
      <c r="P2" s="448"/>
      <c r="Q2" s="448"/>
      <c r="R2" s="448"/>
      <c r="S2" s="448"/>
      <c r="T2" s="448"/>
      <c r="U2" s="448"/>
      <c r="V2" s="448"/>
      <c r="W2" s="448"/>
      <c r="X2" s="449"/>
      <c r="Y2" s="225"/>
    </row>
    <row r="3" spans="1:25" ht="66" customHeight="1">
      <c r="A3" s="451"/>
      <c r="B3" s="228" t="s">
        <v>455</v>
      </c>
      <c r="C3" s="410" t="s">
        <v>555</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19">
      <c r="A5" s="451"/>
      <c r="B5" s="230" t="s">
        <v>12</v>
      </c>
      <c r="C5" s="453" t="s">
        <v>263</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543</v>
      </c>
      <c r="D7" s="457"/>
      <c r="E7" s="457"/>
      <c r="F7" s="457"/>
      <c r="G7" s="458"/>
      <c r="H7" s="234" t="s">
        <v>28</v>
      </c>
      <c r="I7" s="287" t="s">
        <v>544</v>
      </c>
      <c r="J7" s="288"/>
      <c r="K7" s="235"/>
      <c r="L7" s="235"/>
      <c r="M7" s="235"/>
      <c r="N7" s="235"/>
      <c r="O7" s="235"/>
      <c r="P7" s="235"/>
      <c r="Q7" s="235"/>
      <c r="R7" s="235"/>
      <c r="S7" s="235"/>
      <c r="T7" s="235"/>
      <c r="U7" s="235"/>
      <c r="V7" s="235"/>
      <c r="W7" s="235"/>
      <c r="X7" s="236"/>
      <c r="Y7" s="225"/>
    </row>
    <row r="8" spans="1:25" ht="36" customHeight="1">
      <c r="A8" s="452"/>
      <c r="B8" s="228" t="s">
        <v>462</v>
      </c>
      <c r="C8" s="447" t="s">
        <v>556</v>
      </c>
      <c r="D8" s="448"/>
      <c r="E8" s="448"/>
      <c r="F8" s="448"/>
      <c r="G8" s="448"/>
      <c r="H8" s="448"/>
      <c r="I8" s="448"/>
      <c r="J8" s="448"/>
      <c r="K8" s="448"/>
      <c r="L8" s="448"/>
      <c r="M8" s="448"/>
      <c r="N8" s="448"/>
      <c r="O8" s="448"/>
      <c r="P8" s="448"/>
      <c r="Q8" s="448"/>
      <c r="R8" s="448"/>
      <c r="S8" s="448"/>
      <c r="T8" s="448"/>
      <c r="U8" s="448"/>
      <c r="V8" s="448"/>
      <c r="W8" s="448"/>
      <c r="X8" s="449"/>
      <c r="Y8" s="225"/>
    </row>
    <row r="9" spans="1:25" ht="19">
      <c r="A9" s="436" t="s">
        <v>464</v>
      </c>
      <c r="B9" s="228" t="s">
        <v>36</v>
      </c>
      <c r="C9" s="438" t="s">
        <v>450</v>
      </c>
      <c r="D9" s="439"/>
      <c r="E9" s="439"/>
      <c r="F9" s="439"/>
      <c r="G9" s="439"/>
      <c r="H9" s="439"/>
      <c r="I9" s="439"/>
      <c r="J9" s="439"/>
      <c r="K9" s="439"/>
      <c r="L9" s="439"/>
      <c r="M9" s="439"/>
      <c r="N9" s="439"/>
      <c r="O9" s="439"/>
      <c r="P9" s="439"/>
      <c r="Q9" s="439"/>
      <c r="R9" s="439"/>
      <c r="S9" s="439"/>
      <c r="T9" s="439"/>
      <c r="U9" s="439"/>
      <c r="V9" s="439"/>
      <c r="W9" s="439"/>
      <c r="X9" s="440"/>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20.25"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20.25" customHeight="1">
      <c r="A13" s="425"/>
      <c r="B13" s="427"/>
      <c r="C13" s="243" t="s">
        <v>471</v>
      </c>
      <c r="D13" s="247"/>
      <c r="E13" s="22" t="s">
        <v>472</v>
      </c>
      <c r="F13" s="247"/>
      <c r="G13" s="22" t="s">
        <v>473</v>
      </c>
      <c r="H13" s="247"/>
      <c r="I13" s="22" t="s">
        <v>474</v>
      </c>
      <c r="J13" s="247"/>
      <c r="K13" s="22" t="s">
        <v>475</v>
      </c>
      <c r="L13" s="245"/>
      <c r="M13" s="22"/>
      <c r="N13" s="22"/>
      <c r="O13" s="22"/>
      <c r="P13" s="22"/>
      <c r="Q13" s="22"/>
      <c r="R13" s="22"/>
      <c r="S13" s="22"/>
      <c r="T13" s="22"/>
      <c r="U13" s="22"/>
      <c r="V13" s="22"/>
      <c r="W13" s="22"/>
      <c r="X13" s="246"/>
      <c r="Y13" s="225"/>
    </row>
    <row r="14" spans="1:25" ht="19">
      <c r="A14" s="425"/>
      <c r="B14" s="427"/>
      <c r="C14" s="243" t="s">
        <v>476</v>
      </c>
      <c r="D14" s="247"/>
      <c r="E14" s="22" t="s">
        <v>478</v>
      </c>
      <c r="F14" s="442" t="s">
        <v>449</v>
      </c>
      <c r="G14" s="442"/>
      <c r="H14" s="442"/>
      <c r="I14" s="442"/>
      <c r="J14" s="442"/>
      <c r="K14" s="442"/>
      <c r="L14" s="442"/>
      <c r="M14" s="442"/>
      <c r="N14" s="442"/>
      <c r="O14" s="442"/>
      <c r="P14" s="442"/>
      <c r="Q14" s="442"/>
      <c r="R14" s="442"/>
      <c r="S14" s="442"/>
      <c r="T14" s="442"/>
      <c r="U14" s="442"/>
      <c r="V14" s="442"/>
      <c r="W14" s="442"/>
      <c r="X14" s="443"/>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248">
        <v>31.7</v>
      </c>
      <c r="E17" s="145"/>
      <c r="F17" s="23" t="s">
        <v>482</v>
      </c>
      <c r="G17" s="248">
        <v>2021</v>
      </c>
      <c r="H17" s="145"/>
      <c r="I17" s="23" t="s">
        <v>483</v>
      </c>
      <c r="J17" s="252" t="s">
        <v>557</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140"/>
      <c r="E20" s="304">
        <v>2023</v>
      </c>
      <c r="F20" s="141">
        <v>2024</v>
      </c>
      <c r="G20" s="141">
        <v>2025</v>
      </c>
      <c r="H20" s="141">
        <v>2026</v>
      </c>
      <c r="I20" s="141">
        <v>2027</v>
      </c>
      <c r="J20" s="141">
        <v>2028</v>
      </c>
      <c r="K20" s="141">
        <v>2029</v>
      </c>
      <c r="L20" s="141">
        <v>2030</v>
      </c>
      <c r="M20" s="141">
        <v>2031</v>
      </c>
      <c r="N20" s="141"/>
      <c r="O20" s="141"/>
      <c r="P20" s="141"/>
      <c r="Q20" s="141"/>
      <c r="R20" s="141"/>
      <c r="S20" s="141"/>
      <c r="T20" s="141"/>
      <c r="U20" s="141"/>
      <c r="V20" s="141"/>
      <c r="W20" s="141"/>
      <c r="X20" s="242"/>
      <c r="Y20" s="225"/>
    </row>
    <row r="21" spans="1:25" ht="18">
      <c r="A21" s="425"/>
      <c r="B21" s="427"/>
      <c r="C21" s="257"/>
      <c r="D21" s="140"/>
      <c r="E21" s="305">
        <v>32</v>
      </c>
      <c r="F21" s="258">
        <v>33</v>
      </c>
      <c r="G21" s="258">
        <v>34</v>
      </c>
      <c r="H21" s="258">
        <v>35</v>
      </c>
      <c r="I21" s="258">
        <v>36</v>
      </c>
      <c r="J21" s="258">
        <v>37</v>
      </c>
      <c r="K21" s="258">
        <v>38</v>
      </c>
      <c r="L21" s="258">
        <v>39</v>
      </c>
      <c r="M21" s="258">
        <v>40</v>
      </c>
      <c r="N21" s="147"/>
      <c r="O21" s="147"/>
      <c r="P21" s="147"/>
      <c r="Q21" s="147"/>
      <c r="R21" s="147"/>
      <c r="S21" s="147"/>
      <c r="T21" s="147"/>
      <c r="U21" s="147"/>
      <c r="V21" s="147"/>
      <c r="W21" s="147"/>
      <c r="X21" s="242"/>
      <c r="Y21" s="225"/>
    </row>
    <row r="22" spans="1:25" ht="19">
      <c r="A22" s="425"/>
      <c r="B22" s="427"/>
      <c r="C22" s="257"/>
      <c r="D22" s="141"/>
      <c r="E22" s="147"/>
      <c r="F22" s="147"/>
      <c r="G22" s="25"/>
      <c r="H22" s="147"/>
      <c r="I22" s="259"/>
      <c r="J22" s="259"/>
      <c r="K22" s="147"/>
      <c r="L22" s="147"/>
      <c r="M22" s="147"/>
      <c r="N22" s="147"/>
      <c r="O22" s="147"/>
      <c r="P22" s="147"/>
      <c r="Q22" s="147"/>
      <c r="R22" s="147"/>
      <c r="S22" s="147"/>
      <c r="T22" s="147"/>
      <c r="U22" s="147"/>
      <c r="V22" s="147"/>
      <c r="W22" s="147"/>
      <c r="X22" s="242"/>
      <c r="Y22" s="225"/>
    </row>
    <row r="23" spans="1:25" ht="36" customHeight="1">
      <c r="A23" s="425"/>
      <c r="B23" s="228" t="s">
        <v>485</v>
      </c>
      <c r="C23" s="447" t="s">
        <v>558</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21" customHeight="1">
      <c r="A24" s="425"/>
      <c r="B24" s="228" t="s">
        <v>487</v>
      </c>
      <c r="C24" s="447" t="s">
        <v>559</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47">
        <v>90</v>
      </c>
      <c r="D25" s="448"/>
      <c r="E25" s="448"/>
      <c r="F25" s="448"/>
      <c r="G25" s="448"/>
      <c r="H25" s="448"/>
      <c r="I25" s="448"/>
      <c r="J25" s="448"/>
      <c r="K25" s="448"/>
      <c r="L25" s="448"/>
      <c r="M25" s="448"/>
      <c r="N25" s="448"/>
      <c r="O25" s="448"/>
      <c r="P25" s="448"/>
      <c r="Q25" s="448"/>
      <c r="R25" s="448"/>
      <c r="S25" s="448"/>
      <c r="T25" s="448"/>
      <c r="U25" s="448"/>
      <c r="V25" s="448"/>
      <c r="W25" s="448"/>
      <c r="X25" s="449"/>
      <c r="Y25" s="225"/>
    </row>
    <row r="26" spans="1:25" ht="19">
      <c r="A26" s="437"/>
      <c r="B26" s="228" t="s">
        <v>489</v>
      </c>
      <c r="C26" s="447">
        <v>2021</v>
      </c>
      <c r="D26" s="448"/>
      <c r="E26" s="448"/>
      <c r="F26" s="448"/>
      <c r="G26" s="448"/>
      <c r="H26" s="448"/>
      <c r="I26" s="448"/>
      <c r="J26" s="448"/>
      <c r="K26" s="448"/>
      <c r="L26" s="448"/>
      <c r="M26" s="448"/>
      <c r="N26" s="448"/>
      <c r="O26" s="448"/>
      <c r="P26" s="448"/>
      <c r="Q26" s="448"/>
      <c r="R26" s="448"/>
      <c r="S26" s="448"/>
      <c r="T26" s="448"/>
      <c r="U26" s="448"/>
      <c r="V26" s="448"/>
      <c r="W26" s="448"/>
      <c r="X26" s="449"/>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7" t="s">
        <v>501</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64"/>
      <c r="G31" s="264"/>
      <c r="H31" s="264"/>
      <c r="I31" s="264"/>
      <c r="J31" s="264"/>
      <c r="K31" s="264"/>
      <c r="L31" s="264"/>
      <c r="M31" s="264"/>
      <c r="N31" s="264"/>
      <c r="O31" s="264"/>
      <c r="P31" s="264"/>
      <c r="Q31" s="264"/>
      <c r="R31" s="264"/>
      <c r="S31" s="264"/>
      <c r="T31" s="264"/>
      <c r="U31" s="264"/>
      <c r="V31" s="264"/>
      <c r="W31" s="264"/>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 r="A35" s="425"/>
      <c r="B35" s="429" t="s">
        <v>505</v>
      </c>
      <c r="C35" s="432" t="s">
        <v>506</v>
      </c>
      <c r="D35" s="433"/>
      <c r="E35" s="410" t="s">
        <v>549</v>
      </c>
      <c r="F35" s="434"/>
      <c r="G35" s="434"/>
      <c r="H35" s="434"/>
      <c r="I35" s="434"/>
      <c r="J35" s="434"/>
      <c r="K35" s="434"/>
      <c r="L35" s="434"/>
      <c r="M35" s="434"/>
      <c r="N35" s="434"/>
      <c r="O35" s="434"/>
      <c r="P35" s="434"/>
      <c r="Q35" s="434"/>
      <c r="R35" s="434"/>
      <c r="S35" s="434"/>
      <c r="T35" s="434"/>
      <c r="U35" s="434"/>
      <c r="V35" s="434"/>
      <c r="W35" s="434"/>
      <c r="X35" s="435"/>
      <c r="Y35" s="225"/>
    </row>
    <row r="36" spans="1:25" ht="18" customHeight="1">
      <c r="A36" s="425"/>
      <c r="B36" s="430"/>
      <c r="C36" s="412" t="s">
        <v>508</v>
      </c>
      <c r="D36" s="413"/>
      <c r="E36" s="409" t="s">
        <v>550</v>
      </c>
      <c r="F36" s="409"/>
      <c r="G36" s="409"/>
      <c r="H36" s="409"/>
      <c r="I36" s="409"/>
      <c r="J36" s="409"/>
      <c r="K36" s="409"/>
      <c r="L36" s="410"/>
      <c r="M36" s="410"/>
      <c r="N36" s="410"/>
      <c r="O36" s="410"/>
      <c r="P36" s="410"/>
      <c r="Q36" s="410"/>
      <c r="R36" s="410"/>
      <c r="S36" s="410"/>
      <c r="T36" s="410"/>
      <c r="U36" s="410"/>
      <c r="V36" s="410"/>
      <c r="W36" s="410"/>
      <c r="X36" s="411"/>
      <c r="Y36" s="225"/>
    </row>
    <row r="37" spans="1:25" ht="18" customHeight="1">
      <c r="A37" s="425"/>
      <c r="B37" s="430"/>
      <c r="C37" s="255" t="s">
        <v>510</v>
      </c>
      <c r="D37" s="270"/>
      <c r="E37" s="409" t="s">
        <v>544</v>
      </c>
      <c r="F37" s="409"/>
      <c r="G37" s="409"/>
      <c r="H37" s="409"/>
      <c r="I37" s="409"/>
      <c r="J37" s="409"/>
      <c r="K37" s="409"/>
      <c r="L37" s="410"/>
      <c r="M37" s="410"/>
      <c r="N37" s="410"/>
      <c r="O37" s="410"/>
      <c r="P37" s="410"/>
      <c r="Q37" s="410"/>
      <c r="R37" s="410"/>
      <c r="S37" s="410"/>
      <c r="T37" s="410"/>
      <c r="U37" s="410"/>
      <c r="V37" s="410"/>
      <c r="W37" s="410"/>
      <c r="X37" s="411"/>
      <c r="Y37" s="225"/>
    </row>
    <row r="38" spans="1:25" ht="18" customHeight="1">
      <c r="A38" s="425"/>
      <c r="B38" s="430"/>
      <c r="C38" s="407" t="s">
        <v>511</v>
      </c>
      <c r="D38" s="408"/>
      <c r="E38" s="499" t="s">
        <v>551</v>
      </c>
      <c r="F38" s="499"/>
      <c r="G38" s="499"/>
      <c r="H38" s="499"/>
      <c r="I38" s="499"/>
      <c r="J38" s="499"/>
      <c r="K38" s="499"/>
      <c r="L38" s="432"/>
      <c r="M38" s="432"/>
      <c r="N38" s="432"/>
      <c r="O38" s="432"/>
      <c r="P38" s="432"/>
      <c r="Q38" s="432"/>
      <c r="R38" s="432"/>
      <c r="S38" s="432"/>
      <c r="T38" s="432"/>
      <c r="U38" s="432"/>
      <c r="V38" s="432"/>
      <c r="W38" s="432"/>
      <c r="X38" s="500"/>
      <c r="Y38" s="225"/>
    </row>
    <row r="39" spans="1:25" ht="18" customHeight="1">
      <c r="A39" s="425"/>
      <c r="B39" s="430"/>
      <c r="C39" s="412" t="s">
        <v>513</v>
      </c>
      <c r="D39" s="487"/>
      <c r="E39" s="414" t="s">
        <v>552</v>
      </c>
      <c r="F39" s="415"/>
      <c r="G39" s="415"/>
      <c r="H39" s="415"/>
      <c r="I39" s="415"/>
      <c r="J39" s="415"/>
      <c r="K39" s="415"/>
      <c r="L39" s="415"/>
      <c r="M39" s="415"/>
      <c r="N39" s="415"/>
      <c r="O39" s="415"/>
      <c r="P39" s="415"/>
      <c r="Q39" s="415"/>
      <c r="R39" s="415"/>
      <c r="S39" s="415"/>
      <c r="T39" s="415"/>
      <c r="U39" s="415"/>
      <c r="V39" s="415"/>
      <c r="W39" s="415"/>
      <c r="X39" s="416"/>
      <c r="Y39" s="225"/>
    </row>
    <row r="40" spans="1:25" ht="18" customHeight="1" thickBot="1">
      <c r="A40" s="426"/>
      <c r="B40" s="431"/>
      <c r="C40" s="417" t="s">
        <v>515</v>
      </c>
      <c r="D40" s="418"/>
      <c r="E40" s="501" t="s">
        <v>553</v>
      </c>
      <c r="F40" s="501"/>
      <c r="G40" s="501"/>
      <c r="H40" s="501"/>
      <c r="I40" s="501"/>
      <c r="J40" s="501"/>
      <c r="K40" s="501"/>
      <c r="L40" s="417"/>
      <c r="M40" s="417"/>
      <c r="N40" s="417"/>
      <c r="O40" s="417"/>
      <c r="P40" s="417"/>
      <c r="Q40" s="417"/>
      <c r="R40" s="417"/>
      <c r="S40" s="417"/>
      <c r="T40" s="417"/>
      <c r="U40" s="417"/>
      <c r="V40" s="417"/>
      <c r="W40" s="417"/>
      <c r="X40" s="502"/>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42CB-FB17-4670-A1FD-3B92BE27135C}">
  <dimension ref="A1:Y41"/>
  <sheetViews>
    <sheetView showWhiteSpace="0" zoomScale="70" zoomScaleNormal="70" zoomScaleSheetLayoutView="30" zoomScalePageLayoutView="96" workbookViewId="0">
      <selection activeCell="AD31" sqref="AD31"/>
    </sheetView>
  </sheetViews>
  <sheetFormatPr baseColWidth="10" defaultColWidth="10.6640625" defaultRowHeight="15"/>
  <cols>
    <col min="1" max="1" width="20.5" style="226" customWidth="1"/>
    <col min="2" max="2" width="28.1640625" style="226" customWidth="1"/>
    <col min="3" max="3" width="19.5" style="226" customWidth="1"/>
    <col min="4" max="4" width="9.1640625" style="226" customWidth="1"/>
    <col min="5" max="5" width="12.83203125" style="226" customWidth="1"/>
    <col min="6" max="6" width="9.1640625" style="226" customWidth="1"/>
    <col min="7" max="7" width="11.6640625" style="226" customWidth="1"/>
    <col min="8" max="8" width="12" style="226" customWidth="1"/>
    <col min="9" max="9" width="11.5" style="226" customWidth="1"/>
    <col min="10" max="23" width="9.1640625" style="226" customWidth="1"/>
    <col min="24" max="24" width="4.5" style="226" customWidth="1"/>
    <col min="25" max="25" width="4" style="226" customWidth="1"/>
    <col min="26" max="16384" width="10.6640625" style="226"/>
  </cols>
  <sheetData>
    <row r="1" spans="1:25" ht="45" customHeight="1">
      <c r="A1" s="221"/>
      <c r="B1" s="222" t="s">
        <v>560</v>
      </c>
      <c r="C1" s="223"/>
      <c r="D1" s="223"/>
      <c r="E1" s="223"/>
      <c r="F1" s="223"/>
      <c r="G1" s="223"/>
      <c r="H1" s="223"/>
      <c r="I1" s="223"/>
      <c r="J1" s="223"/>
      <c r="K1" s="223"/>
      <c r="L1" s="223"/>
      <c r="M1" s="223"/>
      <c r="N1" s="223"/>
      <c r="O1" s="223"/>
      <c r="P1" s="223"/>
      <c r="Q1" s="223"/>
      <c r="R1" s="223"/>
      <c r="S1" s="223"/>
      <c r="T1" s="223"/>
      <c r="U1" s="223"/>
      <c r="V1" s="223"/>
      <c r="W1" s="223"/>
      <c r="X1" s="224"/>
      <c r="Y1" s="225"/>
    </row>
    <row r="2" spans="1:25" ht="46.5" customHeight="1">
      <c r="A2" s="450" t="s">
        <v>454</v>
      </c>
      <c r="B2" s="227" t="s">
        <v>387</v>
      </c>
      <c r="C2" s="447" t="s">
        <v>451</v>
      </c>
      <c r="D2" s="448"/>
      <c r="E2" s="448"/>
      <c r="F2" s="448"/>
      <c r="G2" s="448"/>
      <c r="H2" s="448"/>
      <c r="I2" s="448"/>
      <c r="J2" s="448"/>
      <c r="K2" s="448"/>
      <c r="L2" s="448"/>
      <c r="M2" s="448"/>
      <c r="N2" s="448"/>
      <c r="O2" s="448"/>
      <c r="P2" s="448"/>
      <c r="Q2" s="448"/>
      <c r="R2" s="448"/>
      <c r="S2" s="448"/>
      <c r="T2" s="448"/>
      <c r="U2" s="448"/>
      <c r="V2" s="448"/>
      <c r="W2" s="448"/>
      <c r="X2" s="449"/>
      <c r="Y2" s="225"/>
    </row>
    <row r="3" spans="1:25" ht="66" customHeight="1">
      <c r="A3" s="451"/>
      <c r="B3" s="228" t="s">
        <v>455</v>
      </c>
      <c r="C3" s="410" t="s">
        <v>561</v>
      </c>
      <c r="D3" s="434"/>
      <c r="E3" s="434"/>
      <c r="F3" s="434"/>
      <c r="G3" s="434"/>
      <c r="H3" s="434"/>
      <c r="I3" s="434"/>
      <c r="J3" s="434"/>
      <c r="K3" s="434"/>
      <c r="L3" s="434"/>
      <c r="M3" s="434"/>
      <c r="N3" s="434"/>
      <c r="O3" s="434"/>
      <c r="P3" s="434"/>
      <c r="Q3" s="434"/>
      <c r="R3" s="434"/>
      <c r="S3" s="434"/>
      <c r="T3" s="434"/>
      <c r="U3" s="434"/>
      <c r="V3" s="434"/>
      <c r="W3" s="434"/>
      <c r="X3" s="435"/>
      <c r="Y3" s="225"/>
    </row>
    <row r="4" spans="1:25" ht="36" customHeight="1">
      <c r="A4" s="451"/>
      <c r="B4" s="229" t="s">
        <v>456</v>
      </c>
      <c r="C4" s="410" t="s">
        <v>457</v>
      </c>
      <c r="D4" s="434"/>
      <c r="E4" s="434"/>
      <c r="F4" s="434"/>
      <c r="G4" s="434"/>
      <c r="H4" s="434"/>
      <c r="I4" s="434"/>
      <c r="J4" s="434"/>
      <c r="K4" s="434"/>
      <c r="L4" s="434"/>
      <c r="M4" s="434"/>
      <c r="N4" s="434"/>
      <c r="O4" s="434"/>
      <c r="P4" s="434"/>
      <c r="Q4" s="434"/>
      <c r="R4" s="434"/>
      <c r="S4" s="434"/>
      <c r="T4" s="434"/>
      <c r="U4" s="434"/>
      <c r="V4" s="434"/>
      <c r="W4" s="434"/>
      <c r="X4" s="435"/>
    </row>
    <row r="5" spans="1:25" ht="19">
      <c r="A5" s="451"/>
      <c r="B5" s="230" t="s">
        <v>12</v>
      </c>
      <c r="C5" s="453" t="s">
        <v>562</v>
      </c>
      <c r="D5" s="454"/>
      <c r="E5" s="454"/>
      <c r="F5" s="454"/>
      <c r="G5" s="454"/>
      <c r="H5" s="454"/>
      <c r="I5" s="454"/>
      <c r="J5" s="454"/>
      <c r="K5" s="454"/>
      <c r="L5" s="454"/>
      <c r="M5" s="454"/>
      <c r="N5" s="454"/>
      <c r="O5" s="454"/>
      <c r="P5" s="454"/>
      <c r="Q5" s="454"/>
      <c r="R5" s="454"/>
      <c r="S5" s="454"/>
      <c r="T5" s="454"/>
      <c r="U5" s="454"/>
      <c r="V5" s="454"/>
      <c r="W5" s="454"/>
      <c r="X5" s="455"/>
    </row>
    <row r="6" spans="1:25" ht="19">
      <c r="A6" s="451"/>
      <c r="B6" s="229" t="s">
        <v>459</v>
      </c>
      <c r="C6" s="231"/>
      <c r="D6" s="232"/>
      <c r="E6" s="232"/>
      <c r="F6" s="232"/>
      <c r="G6" s="232"/>
      <c r="H6" s="232"/>
      <c r="I6" s="232"/>
      <c r="J6" s="232"/>
      <c r="K6" s="232"/>
      <c r="L6" s="232"/>
      <c r="M6" s="232"/>
      <c r="N6" s="232"/>
      <c r="O6" s="232"/>
      <c r="P6" s="232"/>
      <c r="Q6" s="232"/>
      <c r="R6" s="232"/>
      <c r="S6" s="232"/>
      <c r="T6" s="232"/>
      <c r="U6" s="232"/>
      <c r="V6" s="232"/>
      <c r="W6" s="232"/>
      <c r="X6" s="233"/>
    </row>
    <row r="7" spans="1:25" ht="19">
      <c r="A7" s="451"/>
      <c r="B7" s="230" t="s">
        <v>460</v>
      </c>
      <c r="C7" s="456" t="s">
        <v>461</v>
      </c>
      <c r="D7" s="457"/>
      <c r="E7" s="457"/>
      <c r="F7" s="457"/>
      <c r="G7" s="458"/>
      <c r="H7" s="234" t="s">
        <v>28</v>
      </c>
      <c r="I7" s="287" t="s">
        <v>134</v>
      </c>
      <c r="J7" s="235"/>
      <c r="K7" s="235"/>
      <c r="L7" s="235"/>
      <c r="M7" s="235"/>
      <c r="N7" s="235"/>
      <c r="O7" s="235"/>
      <c r="P7" s="235"/>
      <c r="Q7" s="235"/>
      <c r="R7" s="235"/>
      <c r="S7" s="235"/>
      <c r="T7" s="235"/>
      <c r="U7" s="235"/>
      <c r="V7" s="235"/>
      <c r="W7" s="235"/>
      <c r="X7" s="236"/>
      <c r="Y7" s="225"/>
    </row>
    <row r="8" spans="1:25" ht="19">
      <c r="A8" s="452"/>
      <c r="B8" s="228" t="s">
        <v>462</v>
      </c>
      <c r="C8" s="447" t="s">
        <v>563</v>
      </c>
      <c r="D8" s="448"/>
      <c r="E8" s="448"/>
      <c r="F8" s="448"/>
      <c r="G8" s="448"/>
      <c r="H8" s="448"/>
      <c r="I8" s="448"/>
      <c r="J8" s="448"/>
      <c r="K8" s="448"/>
      <c r="L8" s="448"/>
      <c r="M8" s="448"/>
      <c r="N8" s="448"/>
      <c r="O8" s="448"/>
      <c r="P8" s="448"/>
      <c r="Q8" s="448"/>
      <c r="R8" s="448"/>
      <c r="S8" s="448"/>
      <c r="T8" s="448"/>
      <c r="U8" s="448"/>
      <c r="V8" s="448"/>
      <c r="W8" s="448"/>
      <c r="X8" s="449"/>
      <c r="Y8" s="225"/>
    </row>
    <row r="9" spans="1:25" ht="19">
      <c r="A9" s="436" t="s">
        <v>464</v>
      </c>
      <c r="B9" s="228" t="s">
        <v>36</v>
      </c>
      <c r="C9" s="438" t="s">
        <v>452</v>
      </c>
      <c r="D9" s="439"/>
      <c r="E9" s="439"/>
      <c r="F9" s="439"/>
      <c r="G9" s="439"/>
      <c r="H9" s="439"/>
      <c r="I9" s="439"/>
      <c r="J9" s="439"/>
      <c r="K9" s="439"/>
      <c r="L9" s="439"/>
      <c r="M9" s="439"/>
      <c r="N9" s="439"/>
      <c r="O9" s="439"/>
      <c r="P9" s="439"/>
      <c r="Q9" s="439"/>
      <c r="R9" s="439"/>
      <c r="S9" s="439"/>
      <c r="T9" s="439"/>
      <c r="U9" s="439"/>
      <c r="V9" s="439"/>
      <c r="W9" s="439"/>
      <c r="X9" s="440"/>
      <c r="Y9" s="225"/>
    </row>
    <row r="10" spans="1:25" ht="22.5" customHeight="1">
      <c r="A10" s="425"/>
      <c r="B10" s="441" t="s">
        <v>465</v>
      </c>
      <c r="C10" s="237"/>
      <c r="D10" s="238"/>
      <c r="E10" s="238"/>
      <c r="F10" s="238"/>
      <c r="G10" s="238"/>
      <c r="H10" s="238"/>
      <c r="I10" s="238"/>
      <c r="J10" s="238"/>
      <c r="K10" s="238"/>
      <c r="L10" s="238"/>
      <c r="M10" s="238"/>
      <c r="N10" s="238"/>
      <c r="O10" s="238"/>
      <c r="P10" s="238"/>
      <c r="Q10" s="238"/>
      <c r="R10" s="238"/>
      <c r="S10" s="238"/>
      <c r="T10" s="238"/>
      <c r="U10" s="238"/>
      <c r="V10" s="238"/>
      <c r="W10" s="238"/>
      <c r="X10" s="239"/>
      <c r="Y10" s="225"/>
    </row>
    <row r="11" spans="1:25" ht="11.25" customHeight="1">
      <c r="A11" s="425"/>
      <c r="B11" s="427"/>
      <c r="C11" s="240"/>
      <c r="D11" s="241"/>
      <c r="E11" s="147"/>
      <c r="F11" s="241"/>
      <c r="G11" s="147"/>
      <c r="H11" s="241"/>
      <c r="I11" s="147"/>
      <c r="J11" s="241"/>
      <c r="K11" s="147"/>
      <c r="L11" s="147"/>
      <c r="M11" s="147"/>
      <c r="N11" s="147"/>
      <c r="O11" s="147"/>
      <c r="P11" s="147"/>
      <c r="Q11" s="147"/>
      <c r="R11" s="147"/>
      <c r="S11" s="147"/>
      <c r="T11" s="147"/>
      <c r="U11" s="147"/>
      <c r="V11" s="147"/>
      <c r="W11" s="147"/>
      <c r="X11" s="242"/>
      <c r="Y11" s="225"/>
    </row>
    <row r="12" spans="1:25" ht="16.5" customHeight="1">
      <c r="A12" s="425"/>
      <c r="B12" s="427"/>
      <c r="C12" s="243" t="s">
        <v>466</v>
      </c>
      <c r="D12" s="244"/>
      <c r="E12" s="22" t="s">
        <v>467</v>
      </c>
      <c r="F12" s="244"/>
      <c r="G12" s="22" t="s">
        <v>468</v>
      </c>
      <c r="H12" s="244"/>
      <c r="I12" s="22" t="s">
        <v>469</v>
      </c>
      <c r="J12" s="244"/>
      <c r="K12" s="22" t="s">
        <v>470</v>
      </c>
      <c r="L12" s="245"/>
      <c r="M12" s="22"/>
      <c r="N12" s="22"/>
      <c r="O12" s="22"/>
      <c r="P12" s="22"/>
      <c r="Q12" s="22"/>
      <c r="R12" s="22"/>
      <c r="S12" s="22"/>
      <c r="T12" s="22"/>
      <c r="U12" s="22"/>
      <c r="V12" s="22"/>
      <c r="W12" s="22"/>
      <c r="X12" s="246"/>
      <c r="Y12" s="225"/>
    </row>
    <row r="13" spans="1:25" ht="16.5" customHeight="1">
      <c r="A13" s="425"/>
      <c r="B13" s="427"/>
      <c r="C13" s="243" t="s">
        <v>471</v>
      </c>
      <c r="D13" s="247"/>
      <c r="E13" s="22" t="s">
        <v>472</v>
      </c>
      <c r="F13" s="247"/>
      <c r="G13" s="22" t="s">
        <v>473</v>
      </c>
      <c r="H13" s="247"/>
      <c r="I13" s="22" t="s">
        <v>474</v>
      </c>
      <c r="J13" s="248" t="s">
        <v>477</v>
      </c>
      <c r="K13" s="22" t="s">
        <v>475</v>
      </c>
      <c r="L13" s="245"/>
      <c r="M13" s="22"/>
      <c r="N13" s="22"/>
      <c r="O13" s="22"/>
      <c r="P13" s="22"/>
      <c r="Q13" s="22"/>
      <c r="R13" s="22"/>
      <c r="S13" s="22"/>
      <c r="T13" s="22"/>
      <c r="U13" s="22"/>
      <c r="V13" s="22"/>
      <c r="W13" s="22"/>
      <c r="X13" s="246"/>
      <c r="Y13" s="225"/>
    </row>
    <row r="14" spans="1:25" ht="19.5" customHeight="1">
      <c r="A14" s="425"/>
      <c r="B14" s="427"/>
      <c r="C14" s="243" t="s">
        <v>476</v>
      </c>
      <c r="D14" s="247"/>
      <c r="E14" s="22" t="s">
        <v>478</v>
      </c>
      <c r="F14" s="479"/>
      <c r="G14" s="479"/>
      <c r="H14" s="479"/>
      <c r="I14" s="479"/>
      <c r="J14" s="479"/>
      <c r="K14" s="479"/>
      <c r="L14" s="479"/>
      <c r="M14" s="479"/>
      <c r="N14" s="479"/>
      <c r="O14" s="479"/>
      <c r="P14" s="479"/>
      <c r="Q14" s="479"/>
      <c r="R14" s="479"/>
      <c r="S14" s="479"/>
      <c r="T14" s="479"/>
      <c r="U14" s="479"/>
      <c r="V14" s="479"/>
      <c r="W14" s="479"/>
      <c r="X14" s="480"/>
      <c r="Y14" s="225"/>
    </row>
    <row r="15" spans="1:25" ht="18">
      <c r="A15" s="425"/>
      <c r="B15" s="428"/>
      <c r="C15" s="444"/>
      <c r="D15" s="445"/>
      <c r="E15" s="445"/>
      <c r="F15" s="445"/>
      <c r="G15" s="445"/>
      <c r="H15" s="445"/>
      <c r="I15" s="445"/>
      <c r="J15" s="445"/>
      <c r="K15" s="445"/>
      <c r="L15" s="445"/>
      <c r="M15" s="445"/>
      <c r="N15" s="445"/>
      <c r="O15" s="445"/>
      <c r="P15" s="445"/>
      <c r="Q15" s="445"/>
      <c r="R15" s="445"/>
      <c r="S15" s="445"/>
      <c r="T15" s="445"/>
      <c r="U15" s="445"/>
      <c r="V15" s="445"/>
      <c r="W15" s="445"/>
      <c r="X15" s="446"/>
      <c r="Y15" s="225"/>
    </row>
    <row r="16" spans="1:25" ht="13.5" customHeight="1">
      <c r="A16" s="425"/>
      <c r="B16" s="427" t="s">
        <v>480</v>
      </c>
      <c r="C16" s="249"/>
      <c r="D16" s="145"/>
      <c r="E16" s="145"/>
      <c r="F16" s="145"/>
      <c r="G16" s="145"/>
      <c r="H16" s="145"/>
      <c r="I16" s="145"/>
      <c r="J16" s="145"/>
      <c r="K16" s="145"/>
      <c r="L16" s="145"/>
      <c r="M16" s="145"/>
      <c r="N16" s="145"/>
      <c r="O16" s="145"/>
      <c r="P16" s="145"/>
      <c r="Q16" s="145"/>
      <c r="R16" s="145"/>
      <c r="S16" s="145"/>
      <c r="T16" s="145"/>
      <c r="U16" s="145"/>
      <c r="V16" s="145"/>
      <c r="W16" s="145"/>
      <c r="X16" s="250"/>
      <c r="Y16" s="225"/>
    </row>
    <row r="17" spans="1:25" ht="19">
      <c r="A17" s="425"/>
      <c r="B17" s="427"/>
      <c r="C17" s="251" t="s">
        <v>481</v>
      </c>
      <c r="D17" s="303">
        <v>2.8999999999999998E-3</v>
      </c>
      <c r="E17" s="145"/>
      <c r="F17" s="23" t="s">
        <v>482</v>
      </c>
      <c r="G17" s="248">
        <v>2020</v>
      </c>
      <c r="H17" s="145"/>
      <c r="I17" s="23" t="s">
        <v>483</v>
      </c>
      <c r="J17" s="252" t="s">
        <v>564</v>
      </c>
      <c r="K17" s="253"/>
      <c r="L17" s="254"/>
      <c r="M17" s="145"/>
      <c r="N17" s="145"/>
      <c r="O17" s="145"/>
      <c r="P17" s="145"/>
      <c r="Q17" s="145"/>
      <c r="R17" s="145"/>
      <c r="S17" s="145"/>
      <c r="T17" s="145"/>
      <c r="U17" s="145"/>
      <c r="V17" s="145"/>
      <c r="W17" s="145"/>
      <c r="X17" s="250"/>
      <c r="Y17" s="225"/>
    </row>
    <row r="18" spans="1:25" ht="18">
      <c r="A18" s="425"/>
      <c r="B18" s="428"/>
      <c r="C18" s="444"/>
      <c r="D18" s="445"/>
      <c r="E18" s="445"/>
      <c r="F18" s="445"/>
      <c r="G18" s="445"/>
      <c r="H18" s="445"/>
      <c r="I18" s="445"/>
      <c r="J18" s="445"/>
      <c r="K18" s="445"/>
      <c r="L18" s="445"/>
      <c r="M18" s="445"/>
      <c r="N18" s="445"/>
      <c r="O18" s="445"/>
      <c r="P18" s="445"/>
      <c r="Q18" s="445"/>
      <c r="R18" s="445"/>
      <c r="S18" s="445"/>
      <c r="T18" s="445"/>
      <c r="U18" s="445"/>
      <c r="V18" s="445"/>
      <c r="W18" s="445"/>
      <c r="X18" s="446"/>
      <c r="Y18" s="225"/>
    </row>
    <row r="19" spans="1:25" ht="18">
      <c r="A19" s="425"/>
      <c r="B19" s="427" t="s">
        <v>484</v>
      </c>
      <c r="C19" s="255"/>
      <c r="D19" s="140"/>
      <c r="E19" s="140"/>
      <c r="F19" s="140"/>
      <c r="G19" s="140"/>
      <c r="H19" s="140"/>
      <c r="I19" s="140"/>
      <c r="J19" s="140"/>
      <c r="K19" s="140"/>
      <c r="L19" s="140"/>
      <c r="M19" s="140"/>
      <c r="N19" s="140"/>
      <c r="O19" s="140"/>
      <c r="P19" s="140"/>
      <c r="Q19" s="140"/>
      <c r="R19" s="140"/>
      <c r="S19" s="140"/>
      <c r="T19" s="140"/>
      <c r="U19" s="140"/>
      <c r="V19" s="140"/>
      <c r="W19" s="140"/>
      <c r="X19" s="256"/>
      <c r="Y19" s="225"/>
    </row>
    <row r="20" spans="1:25" ht="18">
      <c r="A20" s="425"/>
      <c r="B20" s="427"/>
      <c r="C20" s="257"/>
      <c r="D20" s="141">
        <v>2022</v>
      </c>
      <c r="E20" s="141">
        <v>2023</v>
      </c>
      <c r="F20" s="141">
        <v>2024</v>
      </c>
      <c r="G20" s="141">
        <v>2025</v>
      </c>
      <c r="H20" s="141">
        <v>2026</v>
      </c>
      <c r="I20" s="141">
        <v>2027</v>
      </c>
      <c r="J20" s="141">
        <v>2028</v>
      </c>
      <c r="K20" s="141">
        <v>2029</v>
      </c>
      <c r="L20" s="141">
        <v>2030</v>
      </c>
      <c r="M20" s="141">
        <v>2031</v>
      </c>
      <c r="N20" s="141"/>
      <c r="O20" s="141"/>
      <c r="P20" s="141"/>
      <c r="Q20" s="141"/>
      <c r="R20" s="141"/>
      <c r="S20" s="141"/>
      <c r="T20" s="141"/>
      <c r="U20" s="141"/>
      <c r="V20" s="141"/>
      <c r="W20" s="141"/>
      <c r="X20" s="242"/>
      <c r="Y20" s="225"/>
    </row>
    <row r="21" spans="1:25" ht="18">
      <c r="A21" s="425"/>
      <c r="B21" s="427"/>
      <c r="C21" s="257"/>
      <c r="D21" s="284">
        <v>3.2000000000000002E-3</v>
      </c>
      <c r="E21" s="284">
        <v>4.0000000000000001E-3</v>
      </c>
      <c r="F21" s="284">
        <v>4.7999999999999996E-3</v>
      </c>
      <c r="G21" s="284">
        <v>5.5999999999999999E-3</v>
      </c>
      <c r="H21" s="284">
        <v>6.4000000000000003E-3</v>
      </c>
      <c r="I21" s="284">
        <v>7.1999999999999998E-3</v>
      </c>
      <c r="J21" s="284">
        <v>8.0000000000000002E-3</v>
      </c>
      <c r="K21" s="284">
        <v>8.8000000000000005E-3</v>
      </c>
      <c r="L21" s="284">
        <v>9.5999999999999992E-3</v>
      </c>
      <c r="M21" s="285">
        <v>0.01</v>
      </c>
      <c r="N21" s="147"/>
      <c r="O21" s="147"/>
      <c r="P21" s="147"/>
      <c r="Q21" s="147"/>
      <c r="R21" s="147"/>
      <c r="S21" s="147"/>
      <c r="T21" s="147"/>
      <c r="U21" s="147"/>
      <c r="V21" s="147"/>
      <c r="W21" s="147"/>
      <c r="X21" s="242"/>
      <c r="Y21" s="225"/>
    </row>
    <row r="22" spans="1:25" ht="19">
      <c r="A22" s="425"/>
      <c r="B22" s="427"/>
      <c r="C22" s="257"/>
      <c r="D22" s="141"/>
      <c r="E22" s="147"/>
      <c r="F22" s="147"/>
      <c r="G22" s="25"/>
      <c r="H22" s="147"/>
      <c r="I22" s="259"/>
      <c r="J22" s="259"/>
      <c r="K22" s="147"/>
      <c r="L22" s="147"/>
      <c r="M22" s="147"/>
      <c r="N22" s="147"/>
      <c r="O22" s="147"/>
      <c r="P22" s="147"/>
      <c r="Q22" s="147"/>
      <c r="R22" s="147"/>
      <c r="S22" s="147"/>
      <c r="T22" s="147"/>
      <c r="U22" s="147"/>
      <c r="V22" s="147"/>
      <c r="W22" s="147"/>
      <c r="X22" s="242"/>
      <c r="Y22" s="225"/>
    </row>
    <row r="23" spans="1:25" ht="18" customHeight="1">
      <c r="A23" s="425"/>
      <c r="B23" s="228" t="s">
        <v>485</v>
      </c>
      <c r="C23" s="447" t="s">
        <v>565</v>
      </c>
      <c r="D23" s="448"/>
      <c r="E23" s="448"/>
      <c r="F23" s="448"/>
      <c r="G23" s="448"/>
      <c r="H23" s="448"/>
      <c r="I23" s="448"/>
      <c r="J23" s="448"/>
      <c r="K23" s="448"/>
      <c r="L23" s="448"/>
      <c r="M23" s="448"/>
      <c r="N23" s="448"/>
      <c r="O23" s="448"/>
      <c r="P23" s="448"/>
      <c r="Q23" s="448"/>
      <c r="R23" s="448"/>
      <c r="S23" s="448"/>
      <c r="T23" s="448"/>
      <c r="U23" s="448"/>
      <c r="V23" s="448"/>
      <c r="W23" s="448"/>
      <c r="X23" s="449"/>
      <c r="Y23" s="225"/>
    </row>
    <row r="24" spans="1:25" ht="19">
      <c r="A24" s="425"/>
      <c r="B24" s="228" t="s">
        <v>487</v>
      </c>
      <c r="C24" s="447" t="s">
        <v>566</v>
      </c>
      <c r="D24" s="448"/>
      <c r="E24" s="448"/>
      <c r="F24" s="448"/>
      <c r="G24" s="448"/>
      <c r="H24" s="448"/>
      <c r="I24" s="448"/>
      <c r="J24" s="448"/>
      <c r="K24" s="448"/>
      <c r="L24" s="448"/>
      <c r="M24" s="448"/>
      <c r="N24" s="448"/>
      <c r="O24" s="448"/>
      <c r="P24" s="448"/>
      <c r="Q24" s="448"/>
      <c r="R24" s="448"/>
      <c r="S24" s="448"/>
      <c r="T24" s="448"/>
      <c r="U24" s="448"/>
      <c r="V24" s="448"/>
      <c r="W24" s="448"/>
      <c r="X24" s="449"/>
      <c r="Y24" s="225"/>
    </row>
    <row r="25" spans="1:25" ht="18.75" customHeight="1">
      <c r="A25" s="425"/>
      <c r="B25" s="228" t="s">
        <v>488</v>
      </c>
      <c r="C25" s="447">
        <v>240</v>
      </c>
      <c r="D25" s="448"/>
      <c r="E25" s="448"/>
      <c r="F25" s="448"/>
      <c r="G25" s="448"/>
      <c r="H25" s="448"/>
      <c r="I25" s="448"/>
      <c r="J25" s="448"/>
      <c r="K25" s="448"/>
      <c r="L25" s="448"/>
      <c r="M25" s="448"/>
      <c r="N25" s="448"/>
      <c r="O25" s="448"/>
      <c r="P25" s="448"/>
      <c r="Q25" s="448"/>
      <c r="R25" s="448"/>
      <c r="S25" s="448"/>
      <c r="T25" s="448"/>
      <c r="U25" s="448"/>
      <c r="V25" s="448"/>
      <c r="W25" s="448"/>
      <c r="X25" s="449"/>
      <c r="Y25" s="225"/>
    </row>
    <row r="26" spans="1:25" ht="19">
      <c r="A26" s="437"/>
      <c r="B26" s="228" t="s">
        <v>489</v>
      </c>
      <c r="C26" s="447">
        <v>2019</v>
      </c>
      <c r="D26" s="448"/>
      <c r="E26" s="448"/>
      <c r="F26" s="448"/>
      <c r="G26" s="448"/>
      <c r="H26" s="448"/>
      <c r="I26" s="448"/>
      <c r="J26" s="448"/>
      <c r="K26" s="448"/>
      <c r="L26" s="448"/>
      <c r="M26" s="448"/>
      <c r="N26" s="448"/>
      <c r="O26" s="448"/>
      <c r="P26" s="448"/>
      <c r="Q26" s="448"/>
      <c r="R26" s="448"/>
      <c r="S26" s="448"/>
      <c r="T26" s="448"/>
      <c r="U26" s="448"/>
      <c r="V26" s="448"/>
      <c r="W26" s="448"/>
      <c r="X26" s="449"/>
      <c r="Y26" s="225"/>
    </row>
    <row r="27" spans="1:25" ht="18">
      <c r="A27" s="425" t="s">
        <v>490</v>
      </c>
      <c r="B27" s="427" t="s">
        <v>491</v>
      </c>
      <c r="C27" s="260"/>
      <c r="D27" s="146"/>
      <c r="E27" s="146"/>
      <c r="F27" s="146"/>
      <c r="G27" s="146"/>
      <c r="H27" s="146"/>
      <c r="I27" s="146"/>
      <c r="J27" s="146"/>
      <c r="K27" s="146"/>
      <c r="L27" s="146"/>
      <c r="M27" s="146"/>
      <c r="N27" s="146"/>
      <c r="O27" s="146"/>
      <c r="P27" s="146"/>
      <c r="Q27" s="146"/>
      <c r="R27" s="146"/>
      <c r="S27" s="146"/>
      <c r="T27" s="146"/>
      <c r="U27" s="146"/>
      <c r="V27" s="146"/>
      <c r="W27" s="146"/>
      <c r="X27" s="261"/>
      <c r="Y27" s="225"/>
    </row>
    <row r="28" spans="1:25" ht="19">
      <c r="A28" s="425"/>
      <c r="B28" s="427"/>
      <c r="C28" s="146"/>
      <c r="D28" s="27" t="s">
        <v>492</v>
      </c>
      <c r="E28" s="27"/>
      <c r="F28" s="27" t="s">
        <v>493</v>
      </c>
      <c r="G28" s="27"/>
      <c r="H28" s="27" t="s">
        <v>494</v>
      </c>
      <c r="I28" s="27"/>
      <c r="J28" s="27" t="s">
        <v>495</v>
      </c>
      <c r="K28" s="27"/>
      <c r="L28" s="27" t="s">
        <v>496</v>
      </c>
      <c r="M28" s="27"/>
      <c r="N28" s="27" t="s">
        <v>497</v>
      </c>
      <c r="O28" s="27"/>
      <c r="P28" s="27" t="s">
        <v>498</v>
      </c>
      <c r="Q28" s="27"/>
      <c r="R28" s="27" t="s">
        <v>499</v>
      </c>
      <c r="S28" s="27"/>
      <c r="T28" s="27" t="s">
        <v>500</v>
      </c>
      <c r="U28" s="27"/>
      <c r="V28" s="27" t="s">
        <v>501</v>
      </c>
      <c r="W28" s="27"/>
      <c r="X28" s="261"/>
      <c r="Y28" s="225"/>
    </row>
    <row r="29" spans="1:25" ht="38">
      <c r="A29" s="425"/>
      <c r="B29" s="427"/>
      <c r="D29" s="262" t="s">
        <v>502</v>
      </c>
      <c r="E29" s="263" t="s">
        <v>503</v>
      </c>
      <c r="F29" s="262" t="s">
        <v>502</v>
      </c>
      <c r="G29" s="263" t="s">
        <v>503</v>
      </c>
      <c r="H29" s="262" t="s">
        <v>502</v>
      </c>
      <c r="I29" s="263" t="s">
        <v>503</v>
      </c>
      <c r="J29" s="262" t="s">
        <v>502</v>
      </c>
      <c r="K29" s="262" t="s">
        <v>503</v>
      </c>
      <c r="L29" s="262" t="s">
        <v>502</v>
      </c>
      <c r="M29" s="263" t="s">
        <v>503</v>
      </c>
      <c r="N29" s="262" t="s">
        <v>502</v>
      </c>
      <c r="O29" s="263" t="s">
        <v>503</v>
      </c>
      <c r="P29" s="262" t="s">
        <v>502</v>
      </c>
      <c r="Q29" s="263" t="s">
        <v>503</v>
      </c>
      <c r="R29" s="262" t="s">
        <v>502</v>
      </c>
      <c r="S29" s="262" t="s">
        <v>503</v>
      </c>
      <c r="T29" s="262" t="s">
        <v>502</v>
      </c>
      <c r="U29" s="262" t="s">
        <v>503</v>
      </c>
      <c r="V29" s="262" t="s">
        <v>502</v>
      </c>
      <c r="W29" s="262" t="s">
        <v>503</v>
      </c>
      <c r="X29" s="242"/>
      <c r="Y29" s="225"/>
    </row>
    <row r="30" spans="1:25" ht="19">
      <c r="A30" s="425"/>
      <c r="B30" s="427"/>
      <c r="C30" s="25" t="s">
        <v>491</v>
      </c>
      <c r="D30" s="264"/>
      <c r="E30" s="264"/>
      <c r="F30" s="265"/>
      <c r="G30" s="264"/>
      <c r="H30" s="266"/>
      <c r="I30" s="267"/>
      <c r="J30" s="267"/>
      <c r="K30" s="264"/>
      <c r="L30" s="264"/>
      <c r="M30" s="264"/>
      <c r="N30" s="265"/>
      <c r="O30" s="264"/>
      <c r="P30" s="266"/>
      <c r="Q30" s="267"/>
      <c r="R30" s="267"/>
      <c r="S30" s="264"/>
      <c r="T30" s="267"/>
      <c r="U30" s="264"/>
      <c r="V30" s="267"/>
      <c r="W30" s="264"/>
      <c r="X30" s="242"/>
      <c r="Y30" s="225"/>
    </row>
    <row r="31" spans="1:25" ht="19">
      <c r="A31" s="425"/>
      <c r="B31" s="427"/>
      <c r="C31" s="25" t="s">
        <v>75</v>
      </c>
      <c r="D31" s="264"/>
      <c r="E31" s="264"/>
      <c r="F31" s="264"/>
      <c r="G31" s="264"/>
      <c r="H31" s="264"/>
      <c r="I31" s="264"/>
      <c r="J31" s="264"/>
      <c r="K31" s="264"/>
      <c r="L31" s="264"/>
      <c r="M31" s="264"/>
      <c r="N31" s="264"/>
      <c r="O31" s="264"/>
      <c r="P31" s="264"/>
      <c r="Q31" s="264"/>
      <c r="R31" s="264"/>
      <c r="S31" s="264"/>
      <c r="T31" s="264"/>
      <c r="U31" s="264"/>
      <c r="V31" s="264"/>
      <c r="W31" s="264"/>
      <c r="X31" s="242"/>
      <c r="Y31" s="225"/>
    </row>
    <row r="32" spans="1:25" ht="18">
      <c r="A32" s="425"/>
      <c r="B32" s="427"/>
      <c r="C32" s="25"/>
      <c r="D32" s="241"/>
      <c r="E32" s="241"/>
      <c r="F32" s="241"/>
      <c r="G32" s="241"/>
      <c r="H32" s="241"/>
      <c r="I32" s="241"/>
      <c r="J32" s="241"/>
      <c r="K32" s="241"/>
      <c r="L32" s="147"/>
      <c r="M32" s="147"/>
      <c r="N32" s="147"/>
      <c r="O32" s="147"/>
      <c r="P32" s="147"/>
      <c r="Q32" s="147"/>
      <c r="R32" s="147"/>
      <c r="S32" s="147"/>
      <c r="T32" s="147"/>
      <c r="U32" s="147"/>
      <c r="V32" s="147"/>
      <c r="W32" s="147"/>
      <c r="X32" s="242"/>
      <c r="Y32" s="225"/>
    </row>
    <row r="33" spans="1:25" ht="21.75" customHeight="1">
      <c r="A33" s="425"/>
      <c r="B33" s="427"/>
      <c r="C33" s="140" t="s">
        <v>504</v>
      </c>
      <c r="D33" s="264"/>
      <c r="E33" s="264"/>
      <c r="F33" s="264"/>
      <c r="G33" s="264"/>
      <c r="H33" s="264"/>
      <c r="I33" s="264"/>
      <c r="J33" s="264"/>
      <c r="K33" s="264"/>
      <c r="L33" s="264"/>
      <c r="M33" s="264"/>
      <c r="N33" s="264"/>
      <c r="O33" s="264"/>
      <c r="P33" s="264"/>
      <c r="Q33" s="264"/>
      <c r="R33" s="264"/>
      <c r="S33" s="264"/>
      <c r="T33" s="264"/>
      <c r="U33" s="264"/>
      <c r="V33" s="264"/>
      <c r="W33" s="264"/>
      <c r="X33" s="242"/>
      <c r="Y33" s="225"/>
    </row>
    <row r="34" spans="1:25" ht="18">
      <c r="A34" s="425"/>
      <c r="B34" s="428"/>
      <c r="C34" s="268"/>
      <c r="D34" s="241"/>
      <c r="E34" s="241"/>
      <c r="F34" s="241"/>
      <c r="G34" s="241"/>
      <c r="H34" s="241"/>
      <c r="I34" s="241"/>
      <c r="J34" s="241"/>
      <c r="K34" s="241"/>
      <c r="L34" s="241"/>
      <c r="M34" s="241"/>
      <c r="N34" s="241"/>
      <c r="O34" s="241"/>
      <c r="P34" s="241"/>
      <c r="Q34" s="241"/>
      <c r="R34" s="241"/>
      <c r="S34" s="241"/>
      <c r="T34" s="241"/>
      <c r="U34" s="241"/>
      <c r="V34" s="241"/>
      <c r="W34" s="241"/>
      <c r="X34" s="269"/>
      <c r="Y34" s="225"/>
    </row>
    <row r="35" spans="1:25" ht="18" customHeight="1">
      <c r="A35" s="425"/>
      <c r="B35" s="429" t="s">
        <v>505</v>
      </c>
      <c r="C35" s="432" t="s">
        <v>506</v>
      </c>
      <c r="D35" s="433"/>
      <c r="E35" s="410" t="s">
        <v>507</v>
      </c>
      <c r="F35" s="434"/>
      <c r="G35" s="434"/>
      <c r="H35" s="434"/>
      <c r="I35" s="434"/>
      <c r="J35" s="434"/>
      <c r="K35" s="434"/>
      <c r="L35" s="434"/>
      <c r="M35" s="434"/>
      <c r="N35" s="434"/>
      <c r="O35" s="434"/>
      <c r="P35" s="434"/>
      <c r="Q35" s="434"/>
      <c r="R35" s="434"/>
      <c r="S35" s="434"/>
      <c r="T35" s="434"/>
      <c r="U35" s="434"/>
      <c r="V35" s="434"/>
      <c r="W35" s="434"/>
      <c r="X35" s="435"/>
      <c r="Y35" s="225"/>
    </row>
    <row r="36" spans="1:25" ht="18" customHeight="1">
      <c r="A36" s="425"/>
      <c r="B36" s="430"/>
      <c r="C36" s="412" t="s">
        <v>508</v>
      </c>
      <c r="D36" s="413"/>
      <c r="E36" s="409" t="s">
        <v>509</v>
      </c>
      <c r="F36" s="409"/>
      <c r="G36" s="409"/>
      <c r="H36" s="409"/>
      <c r="I36" s="409"/>
      <c r="J36" s="409"/>
      <c r="K36" s="409"/>
      <c r="L36" s="410"/>
      <c r="M36" s="410"/>
      <c r="N36" s="410"/>
      <c r="O36" s="410"/>
      <c r="P36" s="410"/>
      <c r="Q36" s="410"/>
      <c r="R36" s="410"/>
      <c r="S36" s="410"/>
      <c r="T36" s="410"/>
      <c r="U36" s="410"/>
      <c r="V36" s="410"/>
      <c r="W36" s="410"/>
      <c r="X36" s="411"/>
      <c r="Y36" s="225"/>
    </row>
    <row r="37" spans="1:25" ht="18" customHeight="1">
      <c r="A37" s="425"/>
      <c r="B37" s="430"/>
      <c r="C37" s="255" t="s">
        <v>510</v>
      </c>
      <c r="D37" s="270"/>
      <c r="E37" s="409" t="s">
        <v>134</v>
      </c>
      <c r="F37" s="409"/>
      <c r="G37" s="409"/>
      <c r="H37" s="409"/>
      <c r="I37" s="409"/>
      <c r="J37" s="409"/>
      <c r="K37" s="409"/>
      <c r="L37" s="410"/>
      <c r="M37" s="410"/>
      <c r="N37" s="410"/>
      <c r="O37" s="410"/>
      <c r="P37" s="410"/>
      <c r="Q37" s="410"/>
      <c r="R37" s="410"/>
      <c r="S37" s="410"/>
      <c r="T37" s="410"/>
      <c r="U37" s="410"/>
      <c r="V37" s="410"/>
      <c r="W37" s="410"/>
      <c r="X37" s="411"/>
      <c r="Y37" s="225"/>
    </row>
    <row r="38" spans="1:25" ht="18" customHeight="1">
      <c r="A38" s="425"/>
      <c r="B38" s="430"/>
      <c r="C38" s="407" t="s">
        <v>511</v>
      </c>
      <c r="D38" s="408"/>
      <c r="E38" s="499" t="s">
        <v>512</v>
      </c>
      <c r="F38" s="499"/>
      <c r="G38" s="499"/>
      <c r="H38" s="499"/>
      <c r="I38" s="499"/>
      <c r="J38" s="499"/>
      <c r="K38" s="499"/>
      <c r="L38" s="432"/>
      <c r="M38" s="432"/>
      <c r="N38" s="432"/>
      <c r="O38" s="432"/>
      <c r="P38" s="432"/>
      <c r="Q38" s="432"/>
      <c r="R38" s="432"/>
      <c r="S38" s="432"/>
      <c r="T38" s="432"/>
      <c r="U38" s="432"/>
      <c r="V38" s="432"/>
      <c r="W38" s="432"/>
      <c r="X38" s="500"/>
      <c r="Y38" s="225"/>
    </row>
    <row r="39" spans="1:25" ht="18" customHeight="1">
      <c r="A39" s="425"/>
      <c r="B39" s="430"/>
      <c r="C39" s="412" t="s">
        <v>513</v>
      </c>
      <c r="D39" s="487"/>
      <c r="E39" s="414" t="s">
        <v>514</v>
      </c>
      <c r="F39" s="415"/>
      <c r="G39" s="415"/>
      <c r="H39" s="415"/>
      <c r="I39" s="415"/>
      <c r="J39" s="415"/>
      <c r="K39" s="415"/>
      <c r="L39" s="415"/>
      <c r="M39" s="415"/>
      <c r="N39" s="415"/>
      <c r="O39" s="415"/>
      <c r="P39" s="415"/>
      <c r="Q39" s="415"/>
      <c r="R39" s="415"/>
      <c r="S39" s="415"/>
      <c r="T39" s="415"/>
      <c r="U39" s="415"/>
      <c r="V39" s="415"/>
      <c r="W39" s="415"/>
      <c r="X39" s="416"/>
      <c r="Y39" s="225"/>
    </row>
    <row r="40" spans="1:25" ht="18" customHeight="1" thickBot="1">
      <c r="A40" s="426"/>
      <c r="B40" s="431"/>
      <c r="C40" s="417" t="s">
        <v>515</v>
      </c>
      <c r="D40" s="418"/>
      <c r="E40" s="501" t="s">
        <v>516</v>
      </c>
      <c r="F40" s="501"/>
      <c r="G40" s="501"/>
      <c r="H40" s="501"/>
      <c r="I40" s="501"/>
      <c r="J40" s="501"/>
      <c r="K40" s="501"/>
      <c r="L40" s="417"/>
      <c r="M40" s="417"/>
      <c r="N40" s="417"/>
      <c r="O40" s="417"/>
      <c r="P40" s="417"/>
      <c r="Q40" s="417"/>
      <c r="R40" s="417"/>
      <c r="S40" s="417"/>
      <c r="T40" s="417"/>
      <c r="U40" s="417"/>
      <c r="V40" s="417"/>
      <c r="W40" s="417"/>
      <c r="X40" s="502"/>
      <c r="Y40" s="225"/>
    </row>
    <row r="41" spans="1:25" ht="39.75" customHeight="1" thickBot="1">
      <c r="A41" s="271" t="s">
        <v>517</v>
      </c>
      <c r="B41" s="272"/>
      <c r="C41" s="404"/>
      <c r="D41" s="405"/>
      <c r="E41" s="405"/>
      <c r="F41" s="405"/>
      <c r="G41" s="405"/>
      <c r="H41" s="405"/>
      <c r="I41" s="405"/>
      <c r="J41" s="405"/>
      <c r="K41" s="405"/>
      <c r="L41" s="405"/>
      <c r="M41" s="405"/>
      <c r="N41" s="405"/>
      <c r="O41" s="405"/>
      <c r="P41" s="405"/>
      <c r="Q41" s="405"/>
      <c r="R41" s="405"/>
      <c r="S41" s="405"/>
      <c r="T41" s="405"/>
      <c r="U41" s="405"/>
      <c r="V41" s="405"/>
      <c r="W41" s="405"/>
      <c r="X41" s="406"/>
      <c r="Y41" s="225"/>
    </row>
  </sheetData>
  <mergeCells count="34">
    <mergeCell ref="C18:X18"/>
    <mergeCell ref="B19:B22"/>
    <mergeCell ref="C23:X23"/>
    <mergeCell ref="C24:X24"/>
    <mergeCell ref="A2:A8"/>
    <mergeCell ref="C2:X2"/>
    <mergeCell ref="C3:X3"/>
    <mergeCell ref="C4:X4"/>
    <mergeCell ref="C5:X5"/>
    <mergeCell ref="C7:G7"/>
    <mergeCell ref="C8:X8"/>
    <mergeCell ref="C25:X25"/>
    <mergeCell ref="C26:X26"/>
    <mergeCell ref="A27:A40"/>
    <mergeCell ref="B27:B34"/>
    <mergeCell ref="B35:B40"/>
    <mergeCell ref="C35:D35"/>
    <mergeCell ref="E35:X35"/>
    <mergeCell ref="C36:D36"/>
    <mergeCell ref="E36:X36"/>
    <mergeCell ref="E37:X37"/>
    <mergeCell ref="A9:A26"/>
    <mergeCell ref="C9:X9"/>
    <mergeCell ref="B10:B15"/>
    <mergeCell ref="F14:X14"/>
    <mergeCell ref="C15:X15"/>
    <mergeCell ref="B16:B18"/>
    <mergeCell ref="C41:X41"/>
    <mergeCell ref="C38:D38"/>
    <mergeCell ref="E38:X38"/>
    <mergeCell ref="C39:D39"/>
    <mergeCell ref="E39:X39"/>
    <mergeCell ref="C40:D40"/>
    <mergeCell ref="E40:X40"/>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39a299e2a9b228647a1ac2dacaa8a9ce">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441f0c4c3728511ed06a3750137e4826"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element ref="ns3:Titulo_x0020_Larg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element name="Titulo_x0020_Largo" ma:index="22" nillable="true" ma:displayName="Titulo Largo" ma:internalName="Titulo_x0020_Larg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Titulo_x0020_Largo xmlns="09e71aba-2254-4bf9-bde9-fe551177c8ee" xsi:nil="true"/>
    <Orden xmlns="f101e02d-4ff8-4063-91eb-a350a6e10ce7">2</Orden>
    <Audiencias_x0020_de_x0020_destino xmlns="f101e02d-4ff8-4063-91eb-a350a6e10ce7" xsi:nil="true"/>
    <Añio xmlns="09e71aba-2254-4bf9-bde9-fe551177c8ee">2021</Añio>
    <Fecha_x0020_Documento xmlns="09e71aba-2254-4bf9-bde9-fe551177c8ee">2021-12-20T05:00:00+00:00</Fecha_x0020_Documento>
    <Número xmlns="09e71aba-2254-4bf9-bde9-fe551177c8ee">4069</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DNPOI-34-4858</_dlc_DocId>
    <_dlc_DocIdUrl xmlns="af7f7f6b-44e7-444a-90a4-d02bbf46acb6">
      <Url>https://colaboracion.dnp.gov.co/CDT/_layouts/15/DocIdRedir.aspx?ID=DNPOI-34-4858</Url>
      <Description>DNPOI-34-4858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2940E6-FC2C-4D6A-A1EE-8D43608CB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A154F4-C5D7-4A04-A025-8E0E4A8DAE79}">
  <ds:schemaRefs>
    <ds:schemaRef ds:uri="http://schemas.microsoft.com/office/2006/metadata/properties"/>
    <ds:schemaRef ds:uri="http://schemas.microsoft.com/office/infopath/2007/PartnerControls"/>
    <ds:schemaRef ds:uri="e66aed62-a72c-4c01-bbea-3ea55ab832f6"/>
    <ds:schemaRef ds:uri="09e71aba-2254-4bf9-bde9-fe551177c8ee"/>
    <ds:schemaRef ds:uri="f101e02d-4ff8-4063-91eb-a350a6e10ce7"/>
    <ds:schemaRef ds:uri="af7f7f6b-44e7-444a-90a4-d02bbf46acb6"/>
  </ds:schemaRefs>
</ds:datastoreItem>
</file>

<file path=customXml/itemProps3.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4.xml><?xml version="1.0" encoding="utf-8"?>
<ds:datastoreItem xmlns:ds="http://schemas.openxmlformats.org/officeDocument/2006/customXml" ds:itemID="{5D2751D5-76E9-46C1-8540-9820A9947A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 Plan acción seguimiento</vt:lpstr>
      <vt:lpstr>Indicadores de Resultado (IR)</vt:lpstr>
      <vt:lpstr>Hoja de vida IR #1</vt:lpstr>
      <vt:lpstr>Hoja de vida IR #2</vt:lpstr>
      <vt:lpstr>Hoja de vida IR #3</vt:lpstr>
      <vt:lpstr>Hoja de vida IR #4</vt:lpstr>
      <vt:lpstr>Hoja de vida IR #5</vt:lpstr>
      <vt:lpstr>Hoja de vida IR #6</vt:lpstr>
      <vt:lpstr>Hoja de vida IR #7</vt:lpstr>
      <vt:lpstr>Instrucciones PAS</vt:lpstr>
      <vt:lpstr>Desplegables</vt:lpstr>
      <vt:lpstr>' Plan acción seguimiento'!Área_de_impresión</vt:lpstr>
      <vt:lpstr>'Hoja de vida IR #1'!Área_de_impresión</vt:lpstr>
      <vt:lpstr>'Hoja de vida IR #2'!Área_de_impresión</vt:lpstr>
      <vt:lpstr>'Hoja de vida IR #3'!Área_de_impresión</vt:lpstr>
      <vt:lpstr>'Hoja de vida IR #4'!Área_de_impresión</vt:lpstr>
      <vt:lpstr>'Hoja de vida IR #5'!Área_de_impresión</vt:lpstr>
      <vt:lpstr>'Hoja de vida IR #6'!Área_de_impresión</vt:lpstr>
      <vt:lpstr>'Hoja de vida IR #7'!Área_de_impresión</vt:lpstr>
      <vt:lpstr>'Indicadores de Resultado (IR)'!Área_de_impresión</vt:lpstr>
      <vt:lpstr>'Instrucciones PAS'!Área_de_impresión</vt:lpstr>
    </vt:vector>
  </TitlesOfParts>
  <Manager/>
  <Company>DNP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4069</dc:title>
  <dc:subject/>
  <dc:creator>DNP</dc:creator>
  <cp:keywords/>
  <dc:description/>
  <cp:lastModifiedBy>Microsoft Office User</cp:lastModifiedBy>
  <cp:revision/>
  <dcterms:created xsi:type="dcterms:W3CDTF">2008-04-24T15:07:06Z</dcterms:created>
  <dcterms:modified xsi:type="dcterms:W3CDTF">2022-01-07T04:29:13Z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b6ee28f4-8de0-49ea-9332-5e7f1732a7f6</vt:lpwstr>
  </property>
  <property fmtid="{D5CDD505-2E9C-101B-9397-08002B2CF9AE}" pid="4" name="Tipo Conpes">
    <vt:lpwstr>7;#CONPES Económicos|7c1a6167-1b5b-496e-b1b4-75ec465787d9</vt:lpwstr>
  </property>
</Properties>
</file>