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smgarcia\Downloads\"/>
    </mc:Choice>
  </mc:AlternateContent>
  <xr:revisionPtr revIDLastSave="0" documentId="13_ncr:1_{9EFFB7E1-99FC-4130-AE82-F25F4A47460A}" xr6:coauthVersionLast="47" xr6:coauthVersionMax="47" xr10:uidLastSave="{00000000-0000-0000-0000-000000000000}"/>
  <workbookProtection workbookAlgorithmName="SHA-512" workbookHashValue="P0g9uPA+siWsHVMFomv8uTCJym1LM7SoPic9FjkoXt0q1nTGe11n3NidEnZG18zvcT+4Wr+nwTExSTOv1hew4w==" workbookSaltValue="VBNOnb6xYkwKoIeGc4Ocgw==" workbookSpinCount="100000" lockStructure="1"/>
  <bookViews>
    <workbookView xWindow="-120" yWindow="-120" windowWidth="20730" windowHeight="11160" firstSheet="1" activeTab="3" xr2:uid="{00000000-000D-0000-FFFF-FFFF00000000}"/>
  </bookViews>
  <sheets>
    <sheet name="Acciones Estratégicas " sheetId="1" r:id="rId1"/>
    <sheet name="Acciones de Marco regulatorio" sheetId="2" r:id="rId2"/>
    <sheet name="Acciones de Mercado" sheetId="3" r:id="rId3"/>
    <sheet name="Acciones de Capacidades" sheetId="4" r:id="rId4"/>
  </sheets>
  <definedNames>
    <definedName name="_ftn1" localSheetId="3">#REF!</definedName>
    <definedName name="_ftn1" localSheetId="1">#REF!</definedName>
    <definedName name="_ftn1" localSheetId="2">#REF!</definedName>
    <definedName name="_ftn1" localSheetId="0">#REF!</definedName>
    <definedName name="_ftnref1" localSheetId="3">#REF!</definedName>
    <definedName name="_ftnref1" localSheetId="1">#REF!</definedName>
    <definedName name="_ftnref1" localSheetId="2">#REF!</definedName>
    <definedName name="_ftnref1" localSheetId="0">#REF!</definedName>
    <definedName name="_Hlk68792499" localSheetId="3">#REF!</definedName>
    <definedName name="_Hlk68792499" localSheetId="1">#REF!</definedName>
    <definedName name="_Hlk68792499" localSheetId="2">#REF!</definedName>
    <definedName name="_Hlk68792499" localSheetId="0">#REF!</definedName>
    <definedName name="_Hlk68792786" localSheetId="3">#REF!</definedName>
    <definedName name="_Hlk68792786" localSheetId="1">#REF!</definedName>
    <definedName name="_Hlk68792786" localSheetId="2">#REF!</definedName>
    <definedName name="_Hlk68792786" localSheetId="0">#REF!</definedName>
    <definedName name="_Hlk68793950" localSheetId="3">#REF!</definedName>
    <definedName name="_Hlk68793950" localSheetId="1">#REF!</definedName>
    <definedName name="_Hlk68793950" localSheetId="2">#REF!</definedName>
    <definedName name="_Hlk68793950" localSheetId="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8" roundtripDataSignature="AMtx7mjDaOQrhmRLkbPxa80uVs4Ce2/LSQ=="/>
    </ext>
  </extLst>
</workbook>
</file>

<file path=xl/calcChain.xml><?xml version="1.0" encoding="utf-8"?>
<calcChain xmlns="http://schemas.openxmlformats.org/spreadsheetml/2006/main">
  <c r="H20" i="4" l="1"/>
  <c r="G19" i="4"/>
  <c r="G18" i="4"/>
  <c r="H16" i="4"/>
  <c r="H15" i="4"/>
  <c r="H14" i="4"/>
  <c r="H13" i="4"/>
  <c r="F11" i="4"/>
  <c r="H11" i="4" s="1"/>
  <c r="H10" i="4"/>
  <c r="F10" i="4"/>
  <c r="F9" i="4"/>
  <c r="H9" i="4" s="1"/>
  <c r="H8" i="4"/>
  <c r="F8" i="4"/>
  <c r="H7" i="4"/>
  <c r="H6" i="4"/>
  <c r="F6" i="4"/>
  <c r="H101" i="3"/>
  <c r="H100" i="3"/>
  <c r="H99" i="3"/>
  <c r="H102" i="3" s="1"/>
  <c r="H97" i="3"/>
  <c r="H96" i="3"/>
  <c r="H95" i="3"/>
  <c r="H98" i="3" s="1"/>
  <c r="H93" i="3"/>
  <c r="H92" i="3"/>
  <c r="H91" i="3"/>
  <c r="H94" i="3" s="1"/>
  <c r="H89" i="3"/>
  <c r="H88" i="3"/>
  <c r="H90" i="3" s="1"/>
  <c r="H84" i="3"/>
  <c r="H83" i="3"/>
  <c r="H82" i="3"/>
  <c r="H85" i="3" s="1"/>
  <c r="H81" i="3"/>
  <c r="H80" i="3"/>
  <c r="H76" i="3"/>
  <c r="H61" i="3"/>
  <c r="H57" i="3"/>
  <c r="H53" i="3"/>
  <c r="H49" i="3"/>
  <c r="H45" i="3"/>
  <c r="H44" i="3"/>
  <c r="H43" i="3"/>
  <c r="H42" i="3"/>
  <c r="H41" i="3"/>
  <c r="H36" i="3"/>
  <c r="H35" i="3"/>
  <c r="H34" i="3"/>
  <c r="H37" i="3" s="1"/>
  <c r="H29" i="3"/>
  <c r="H26" i="3"/>
  <c r="H24" i="3"/>
  <c r="H23" i="3"/>
  <c r="H25" i="3" s="1"/>
  <c r="H22" i="3"/>
  <c r="H20" i="3"/>
  <c r="H21" i="3" s="1"/>
  <c r="H19" i="3"/>
  <c r="H18" i="3"/>
  <c r="H16" i="3"/>
  <c r="H15" i="3"/>
  <c r="H17" i="3" s="1"/>
  <c r="H14" i="3"/>
  <c r="H12" i="3"/>
  <c r="H11" i="3"/>
  <c r="H13" i="3" s="1"/>
  <c r="H10" i="3"/>
  <c r="H9" i="3"/>
  <c r="G33" i="2"/>
  <c r="G29" i="2"/>
  <c r="G21" i="2"/>
  <c r="G17" i="2"/>
  <c r="G13" i="2"/>
  <c r="G9" i="2"/>
  <c r="I120" i="1"/>
  <c r="I119" i="1"/>
  <c r="I118" i="1"/>
  <c r="I121" i="1" s="1"/>
  <c r="I116" i="1"/>
  <c r="I115" i="1"/>
  <c r="I114" i="1"/>
  <c r="I117" i="1" s="1"/>
  <c r="I112" i="1"/>
  <c r="I111" i="1"/>
  <c r="I110" i="1"/>
  <c r="I113" i="1" s="1"/>
  <c r="I108" i="1"/>
  <c r="I107" i="1"/>
  <c r="I106" i="1"/>
  <c r="I109" i="1" s="1"/>
  <c r="I104" i="1"/>
  <c r="I103" i="1"/>
  <c r="I102" i="1"/>
  <c r="I105" i="1" s="1"/>
  <c r="I100" i="1"/>
  <c r="I99" i="1"/>
  <c r="I98" i="1"/>
  <c r="I101" i="1" s="1"/>
  <c r="I96" i="1"/>
  <c r="I95" i="1"/>
  <c r="I94" i="1"/>
  <c r="I97" i="1" s="1"/>
  <c r="I92" i="1"/>
  <c r="I91" i="1"/>
  <c r="I90" i="1"/>
  <c r="I93" i="1" s="1"/>
  <c r="I88" i="1"/>
  <c r="I87" i="1"/>
  <c r="I86" i="1"/>
  <c r="I89" i="1" s="1"/>
  <c r="I84" i="1"/>
  <c r="I83" i="1"/>
  <c r="I82" i="1"/>
  <c r="I85" i="1" s="1"/>
  <c r="I80" i="1"/>
  <c r="I79" i="1"/>
  <c r="I78" i="1"/>
  <c r="I81" i="1" s="1"/>
  <c r="I76" i="1"/>
  <c r="I75" i="1"/>
  <c r="I74" i="1"/>
  <c r="I77" i="1" s="1"/>
  <c r="I72" i="1"/>
  <c r="I71" i="1"/>
  <c r="I70" i="1"/>
  <c r="I73" i="1" s="1"/>
  <c r="I68" i="1"/>
  <c r="I67" i="1"/>
  <c r="I69" i="1" s="1"/>
  <c r="I64" i="1"/>
  <c r="I63" i="1"/>
  <c r="I62" i="1"/>
  <c r="I65" i="1" s="1"/>
  <c r="I60" i="1"/>
  <c r="I59" i="1"/>
  <c r="I58" i="1"/>
  <c r="I57" i="1"/>
  <c r="I61" i="1" s="1"/>
  <c r="I56" i="1"/>
  <c r="I55" i="1"/>
  <c r="I54" i="1"/>
  <c r="I53" i="1"/>
  <c r="I52" i="1"/>
  <c r="G50" i="1"/>
  <c r="I49" i="1"/>
  <c r="I48" i="1"/>
  <c r="I47" i="1"/>
  <c r="I50" i="1" s="1"/>
  <c r="H46" i="1"/>
  <c r="I45" i="1"/>
  <c r="I44" i="1"/>
  <c r="I43" i="1"/>
  <c r="I46" i="1" s="1"/>
  <c r="H42" i="1"/>
  <c r="I41" i="1"/>
  <c r="I40" i="1"/>
  <c r="I39" i="1"/>
  <c r="I42" i="1" s="1"/>
  <c r="H38" i="1"/>
  <c r="I37" i="1"/>
  <c r="I36" i="1"/>
  <c r="I35" i="1"/>
  <c r="I34" i="1"/>
  <c r="I33" i="1"/>
  <c r="I32" i="1"/>
  <c r="I38" i="1" s="1"/>
  <c r="I27" i="1"/>
  <c r="I25" i="1"/>
  <c r="G25" i="1"/>
  <c r="I23" i="1"/>
  <c r="I22" i="1"/>
  <c r="I26" i="1" s="1"/>
  <c r="I20" i="1"/>
  <c r="I19" i="1"/>
  <c r="I18" i="1"/>
  <c r="I17" i="1"/>
  <c r="I21" i="1" s="1"/>
  <c r="I16" i="1"/>
  <c r="I15" i="1"/>
  <c r="I14" i="1"/>
  <c r="I13" i="1"/>
  <c r="I12" i="1"/>
  <c r="I11" i="1"/>
  <c r="I10" i="1"/>
  <c r="I9" i="1"/>
  <c r="I8" i="1"/>
  <c r="I7" i="1"/>
  <c r="I6" i="1"/>
  <c r="H12" i="4" l="1"/>
</calcChain>
</file>

<file path=xl/sharedStrings.xml><?xml version="1.0" encoding="utf-8"?>
<sst xmlns="http://schemas.openxmlformats.org/spreadsheetml/2006/main" count="600" uniqueCount="325">
  <si>
    <r>
      <rPr>
        <b/>
        <sz val="11"/>
        <color theme="1"/>
        <rFont val="Arial Narrow"/>
      </rPr>
      <t xml:space="preserve">TÍTULO: </t>
    </r>
    <r>
      <rPr>
        <sz val="11"/>
        <color theme="1"/>
        <rFont val="Arial Narrow"/>
      </rPr>
      <t xml:space="preserve">PLAN DE ACCIÓN DE LA MISIÓN NACIONAL DE BIOECONOMÍA </t>
    </r>
  </si>
  <si>
    <r>
      <rPr>
        <b/>
        <sz val="11"/>
        <color rgb="FF000000"/>
        <rFont val="Arial Narrow"/>
      </rPr>
      <t xml:space="preserve">OBJETIVO: </t>
    </r>
    <r>
      <rPr>
        <sz val="11"/>
        <color rgb="FF000000"/>
        <rFont val="Arial Narrow"/>
      </rPr>
      <t>Potenciar el desarrollo socioeconómico del país, desde y para las regiones, a través de la gestión eficiente y sostenible de la biomasa, la biodiversidad y sus servicios ecosistémicos para la generación de productos y procesos de alto valor agregado mediante la ciencia, la tecnología y la innovación.</t>
    </r>
  </si>
  <si>
    <r>
      <rPr>
        <b/>
        <sz val="11"/>
        <color rgb="FF000000"/>
        <rFont val="Arial Narrow"/>
      </rPr>
      <t xml:space="preserve">ACCIONES: </t>
    </r>
    <r>
      <rPr>
        <sz val="11"/>
        <color rgb="FF000000"/>
        <rFont val="Arial Narrow"/>
      </rPr>
      <t>Estratégicas</t>
    </r>
  </si>
  <si>
    <t>ÁREA</t>
  </si>
  <si>
    <t>LÍNEA DE ACCIÓN</t>
  </si>
  <si>
    <t>ACCIÓN</t>
  </si>
  <si>
    <t>NOMBRE DEL INDICADOR</t>
  </si>
  <si>
    <t>PLAZO</t>
  </si>
  <si>
    <t>DETALLE DEL INDICADOR</t>
  </si>
  <si>
    <t>METAS</t>
  </si>
  <si>
    <t>MONTO INDICATIVO DE LA INVERSIÓN / UNIDAD</t>
  </si>
  <si>
    <t>MONTO INDICATIVO DE LA INVERSIÓN POR ETAPA</t>
  </si>
  <si>
    <t>ENTIDADES RESPONSABLES</t>
  </si>
  <si>
    <t>LÍDER</t>
  </si>
  <si>
    <t>CO-RESPONSABLES</t>
  </si>
  <si>
    <t>Biodiversidad y Servicios Ecosistémicos</t>
  </si>
  <si>
    <t>Conocimiento Biodiverso</t>
  </si>
  <si>
    <t>Identificación biológica ligada a la bioprospección de especies endémicas, nativas o de interés para el país.</t>
  </si>
  <si>
    <t>Número de programas regionales de estudios poblacionales y fenológicos de especies continentales y océanicas de interés para la bieoeconomía.</t>
  </si>
  <si>
    <t>Definición de una línea base de niveles taxonómicos y un listado de especies  
con uso potencial para el desarrollo de productos y procesos de alto valor agregado en las cadenas de valor de la bioeconomía</t>
  </si>
  <si>
    <t>Institutos SINA</t>
  </si>
  <si>
    <t>Minambiente, Minciencias</t>
  </si>
  <si>
    <t>2 programas de estudios poblacionales y fenológicos por región (9 regiones).</t>
  </si>
  <si>
    <t>3 programas de regionales de estudios poblacionales y fenológicos por región (9 regiones).</t>
  </si>
  <si>
    <t>Total</t>
  </si>
  <si>
    <t xml:space="preserve"> Registros de biodiversidad (continental/oceánica) con uso potencial para  el desarrollo de productos y procesos de alto valor agregado.</t>
  </si>
  <si>
    <t xml:space="preserve">Propuesta para la actualización en el registro SiB de los datos de la biodiversidad (continental/oceánica) que incluyan su uso potencial para el desarrollo de productos y procesos de alto valor agregado </t>
  </si>
  <si>
    <t>Minciencias</t>
  </si>
  <si>
    <t>Institutos SINA, Minambiente</t>
  </si>
  <si>
    <t xml:space="preserve"> 20% de aumento en los registros de biodiversidad (continental/oceánica) con uso potencial para  el desarrollo de productos y procesos de alto valor agregado.</t>
  </si>
  <si>
    <t>50% de aumento en los registros de biodiversidad (continental/oceánica con uso potencial para  el desarrollo de productos y procesos de alto valor agregado.</t>
  </si>
  <si>
    <t>Número de nuevas expediciones (continentales y oceánicas) realizadas en bioprospección en 
ecosistemas estratégicos por su provisión de servicios ambientales y cadenas de valor asociadas a la biodiversidad.</t>
  </si>
  <si>
    <t xml:space="preserve">Priorización de criterios para la definición de áreas geográficas, 
Ecosistemas  estratégicos por provisión de bienes y servicios ambientales (Continentales y oceánicas) y grupos taxonómicos de interés, para la implementación de nuevas expediciones en bioprospección. </t>
  </si>
  <si>
    <t>Minambiente, Institutos SINA</t>
  </si>
  <si>
    <t>Nuevas expediciones continentales realizadas en bioprospección.</t>
  </si>
  <si>
    <t>Nueva expedición oceánica realizadas en bioprospección.</t>
  </si>
  <si>
    <t>Nuevas expediciones oceánicas realizadas en bioprospección.</t>
  </si>
  <si>
    <t>Turismo de Naturaleza</t>
  </si>
  <si>
    <t>Fortalecimiento de destinos y proyectos de turismo de naturaleza</t>
  </si>
  <si>
    <t>Número de áreas del Sistema de Parques Nacionales que implementan planes de ordenamiento ecoturístico</t>
  </si>
  <si>
    <t>Línea base de áreas de Sistema de Parques Nacionales que tienen potencial para el turismo de naturaleza.</t>
  </si>
  <si>
    <t xml:space="preserve">PNNC
</t>
  </si>
  <si>
    <t xml:space="preserve">
Autoridades ambientales regionales (CAR). </t>
  </si>
  <si>
    <t xml:space="preserve">Formulación de planes de ordenamiento ecoturistico. </t>
  </si>
  <si>
    <t>Implementación de los planes de ordenamiento ecoturistico.</t>
  </si>
  <si>
    <t xml:space="preserve">Resultados de la implementación de los planes de ordenamiento del turismo de naturaleza de las áreas del Sistema de Parques Nacionales. </t>
  </si>
  <si>
    <t>Número de proyectos de turismo de naturaleza (ecoturismo, turismo de aventura, turismo rural, turismo científico) apoyados</t>
  </si>
  <si>
    <t>Proyectos de turismo de naturaleza apoyados</t>
  </si>
  <si>
    <t xml:space="preserve">100.000.000 - 3.000.000.000 </t>
  </si>
  <si>
    <t>MinCIT</t>
  </si>
  <si>
    <t>Minciencias, Minambiente</t>
  </si>
  <si>
    <t>Colombia Biointeligénte</t>
  </si>
  <si>
    <t>Agenda Nacional de Bioprospección</t>
  </si>
  <si>
    <r>
      <rPr>
        <sz val="11"/>
        <color theme="1"/>
        <rFont val="Arial Narrow"/>
      </rPr>
      <t xml:space="preserve">Desarrollo y aceleración de procesos de producción de compuestos y metabolitos a partir del uso potencial de especies continentales y ocenánicas de interés evaluadas </t>
    </r>
    <r>
      <rPr>
        <i/>
        <sz val="11"/>
        <color theme="1"/>
        <rFont val="Arial Narrow"/>
      </rPr>
      <t>in silico</t>
    </r>
    <r>
      <rPr>
        <sz val="11"/>
        <color theme="1"/>
        <rFont val="Arial Narrow"/>
      </rPr>
      <t xml:space="preserve"> y/o en húmedo.</t>
    </r>
  </si>
  <si>
    <r>
      <rPr>
        <sz val="11"/>
        <color theme="1"/>
        <rFont val="Arial Narrow"/>
      </rPr>
      <t xml:space="preserve">Número de proyectos de I+D+i en identificación de compuestos y metabolitos de especies continentales y oceánicas de interés evaluadas </t>
    </r>
    <r>
      <rPr>
        <i/>
        <sz val="11"/>
        <color theme="1"/>
        <rFont val="Arial Narrow"/>
      </rPr>
      <t>in silico</t>
    </r>
    <r>
      <rPr>
        <sz val="11"/>
        <color theme="1"/>
        <rFont val="Arial Narrow"/>
      </rPr>
      <t xml:space="preserve"> y/o en húmedo con potencial uso en los sectores priorizados.</t>
    </r>
  </si>
  <si>
    <t>Proyectos de I+D+i en identificación de componentes bioactivos e ingredientes naturales de la biodiversidad continental.</t>
  </si>
  <si>
    <t>MinAmbiente, Institutos SINA MinAgricultura</t>
  </si>
  <si>
    <t>Proyectos de I+D+i en identificación de componentes bioactivos e ingredientes naturales de la biodiversidad ocenánica.</t>
  </si>
  <si>
    <t>Proyecto de biogenomas de la Tierra: Capítulo Colombia</t>
  </si>
  <si>
    <t>Promover la caracterización genómica ligada a la bioprospección de las especies endémicas, nativas o de interés y de microbiomas.</t>
  </si>
  <si>
    <t>Porcentaje de genomas secuenciados de niveles taxonómicos priorizados por su 
uso potencial para el desarrollo de productos y procesos de alto valor agregado (Animal, vegetal y microorganismos).</t>
  </si>
  <si>
    <t>Priorización de un listado  de especies de interés para la creación de cadenas de valor de la  bioeconomía.</t>
  </si>
  <si>
    <t>Minambiente, Agrosavia</t>
  </si>
  <si>
    <t xml:space="preserve"> Especies continetales y oceánicas con uso potencial para el desarrollo de productos y procesos de alto valor agregado secuenciadas, ensambladas y anotadas.</t>
  </si>
  <si>
    <t xml:space="preserve"> Especies continetales y ocánicas con uso potencial para el desarrollo de productos y procesos de alto valor agregado secuenciadas, ensambladas y anotadas.</t>
  </si>
  <si>
    <t>Número de estudios metagenómicos en microbiomas de ecosistemas con interés específico para la bioeconomía.</t>
  </si>
  <si>
    <t>Estudios metagenómicos en microbiomas de interés para la bioeconomía</t>
  </si>
  <si>
    <t>MinAgricultura, Minambiente, Institutos SINA, Agrosavia</t>
  </si>
  <si>
    <t>Mejoramiento de microorganismos con aplicación en los sectores priorizados.</t>
  </si>
  <si>
    <t>Número de microorganismos  mejorados con aplicación en los sectores priorizados.</t>
  </si>
  <si>
    <t>Microorganismos mejorados con aplicación en los sectores priorizados.</t>
  </si>
  <si>
    <t>Minsalud, MinAgricultura, Agrosavia, MinAmbiente, Institutos SINA</t>
  </si>
  <si>
    <t>Biointeligencia de datos</t>
  </si>
  <si>
    <t>Uso de inteligencia artificial,  computación de alto desempeño y otras técnicas disruptivas para análisis de datos que permitan valorizar el capital natural, su conservación, uso sostenible y modelamiento en la optimización de productos y procesos.</t>
  </si>
  <si>
    <t>Número de proyectos de I+D+I que hagan usos de inteligencia artificial y otras técnicas disruptivas que permitan valorizar el capital natural, su conservación, uso sostenible y modelamiento en la optimización de productos y procesos relevantes para la bioeconomía.</t>
  </si>
  <si>
    <t>Línea base de proyectos de I+D+I que hagan usos de inteligencia artificial y otras técnicas disruptivas que permitan valorizar el capital natural, su conservación, uso sostenible y modelamiento en la optimización de productos y procesos relevantes para la bioeconomía y promoción de este tipo de proyectos.</t>
  </si>
  <si>
    <t xml:space="preserve">IAvH, Minciencias, Minambiente, MinTIC, Agrosavia.
</t>
  </si>
  <si>
    <t>Proyectos de I+D+I apoyados que hagan usos de inteligencia artificial y otras técnicas disruptivas que permitan valorizar el capital natural, su conservación, uso sostenible y modelamiento en la optimización de productos y procesos relevantes para la bioeconomía y promoción de este tipo de proyectos.</t>
  </si>
  <si>
    <t xml:space="preserve">Proyectos de I+D+I apoyados que hagan usos de inteligencia artificial y otras técnicas disruptivas que permitan valorizar el capital natural, su conservación, uso sostenible y modelamiento en la optimización de productos y procesos relevantes para la bioeconomía y promoción de este tipo de proyectos. </t>
  </si>
  <si>
    <t>Creación de la Plataforma de información biointeligente.</t>
  </si>
  <si>
    <r>
      <rPr>
        <sz val="11"/>
        <color theme="1"/>
        <rFont val="Arial Narrow"/>
      </rPr>
      <t>Diseñar y poner en funcionamiento una plataforma de interoperabilidad entre instituciones para compilación de bases de datos</t>
    </r>
    <r>
      <rPr>
        <b/>
        <sz val="11"/>
        <color theme="1"/>
        <rFont val="Arial Narrow"/>
      </rPr>
      <t> </t>
    </r>
  </si>
  <si>
    <t>Versión beta de la Plataforma de información biointeligente.</t>
  </si>
  <si>
    <t>Minambiente, Instituos SINA</t>
  </si>
  <si>
    <t>2 fuentes de información integradas a partir de acuerdos de interoperabilidad entre instituciones o de acceso libre.</t>
  </si>
  <si>
    <t>Plataforma de información biointeligente en funcionamiento y disponible al público.</t>
  </si>
  <si>
    <t>"Mínimo 3 fuentes de información integradas a partir de acuerdos de interoperabilidad entre instituciones o de acceso libre"</t>
  </si>
  <si>
    <t>Plataforma de información biointeligente en funcionamiento y disponible al público en actualización y mejoramiento permanente.</t>
  </si>
  <si>
    <t>Mínimo 5 fuentes de información integradas a partir de acuerdos de interoperabilidad entre instituciones o de acceso libre.</t>
  </si>
  <si>
    <t>Agro Productivo y Sostenible</t>
  </si>
  <si>
    <t>Transformación de sistemas agroalimentarios hacia modelos más sostenibles</t>
  </si>
  <si>
    <t>Desarrollar  tecnologías que respondan a los retos del cambio climático en el sector agropecuario en Colombia.</t>
  </si>
  <si>
    <t>Número de programas I+D+I ejecutados por alianzas que impulsen el desarrollo de tecnologías (incluyendo sistemas productivos tradicionales y prácticas de manejo ancestral) que respondan a las acciones de mitigación y adaptación del cambio climático en el sector agropecuario en Colombia.</t>
  </si>
  <si>
    <t>Programas en alianzas de I+D+i apoyados</t>
  </si>
  <si>
    <t>MinAgricultura; Agrosavia</t>
  </si>
  <si>
    <t>Número de proyectos apoyados para el desarrollo de nuevas variedades resistentes a estrés biotico y abiotico de interés agropecuario por medio de biotecnología.</t>
  </si>
  <si>
    <t>Mapeo de proyectos de desarrollo de nuevas variedades de interés agropecuario.</t>
  </si>
  <si>
    <t>Minagricultura</t>
  </si>
  <si>
    <t>Agrosavia, Minciencias</t>
  </si>
  <si>
    <t>Proyectos apoyados para desarrollo de nuevas variedades de interés agropecuario.</t>
  </si>
  <si>
    <t>.</t>
  </si>
  <si>
    <t>Desarrollar bioinsumos de uso agropecuario para atender necesidades asociadas al sector.</t>
  </si>
  <si>
    <t xml:space="preserve">Número de proyectos de I+D+i en bioinsumos agropecuarios apoyados </t>
  </si>
  <si>
    <t>Proyectos en alianzas de I+D+i apoyados</t>
  </si>
  <si>
    <t>MinAgricultura, Agrosavia</t>
  </si>
  <si>
    <t xml:space="preserve">Impulsar la acuacultura y la diversificación de la actividad pesquera con enfoque sostenible; mediante acciones orientadas a promover encadenamientos y agregación de valor en procesos y productos acuícolas y pesqueros sostenibles 
</t>
  </si>
  <si>
    <t>Número de proyectos financiados en alianzas para el desarrollo/adaptación de paquetes tecnológicos en acuicultura marina de forma sostenible.</t>
  </si>
  <si>
    <t xml:space="preserve">Definir especies potenciales para desarrollar paquetes tecnológicos en acuacultura marina con uso de tecnologías que incrementen la producción sostenible en acuicultura marina </t>
  </si>
  <si>
    <t>Minagricultura, Minambiente, Institutos SINA</t>
  </si>
  <si>
    <t xml:space="preserve">Proyectos en alianzas de I+D+i para desarrollo/adaptación de paquetes tecnológicos en acuacultura marina </t>
  </si>
  <si>
    <t xml:space="preserve">Proyectos en alianzas I+D+i para la implementación de los paquetes tecnológicos a escala productiva. </t>
  </si>
  <si>
    <t>Número de proyectos financiados en alianzas para el desarrollo de tecnologías que apoyen la producción pesquera marina sostenible, su sofisticación en productos y procesos con alto valor agregado.</t>
  </si>
  <si>
    <t>Proyecto de prospección para la identificación de nuevos recursos marinos para el desarrollo y uso de tecnologías que incrementen la producción pesquera marina sostenible del Caribe y el Pacífico</t>
  </si>
  <si>
    <t>Minambiente; Minagricultura</t>
  </si>
  <si>
    <t xml:space="preserve">Proyectos en alianzas de I+D+i apoyados en mejoramiento de tecnología para captura sostenible y trazabilidad del producto pesquero </t>
  </si>
  <si>
    <t>Proyectos en alianzas I+D+i para transformación y sofisticación de productos y procesos de origen pesquero con alto valor agregado</t>
  </si>
  <si>
    <t>Número de Proyectos financiados en apoyo a la producción en piscicultura y pesca  continental  sostenible de especies nativas</t>
  </si>
  <si>
    <t>Línea base de proyectos apoyados en pisicultura sostenible enfocado en especies nativas</t>
  </si>
  <si>
    <t>AUNAP, Agrosavia, Agencia de Desarrollo Rural.</t>
  </si>
  <si>
    <t xml:space="preserve">Proyectos en alianzas apoyados en pisicultura sostenible enfocado en especies nativas </t>
  </si>
  <si>
    <t>Proyectos en alianzas apoyados en pisicultura sostenible enfocado en especies nativas .</t>
  </si>
  <si>
    <t>Conservación de la agrobiodiversidad</t>
  </si>
  <si>
    <t>Promover la conservación, caracterización y uso del germoplasma para la agricultura y la alimentación.</t>
  </si>
  <si>
    <t>Número de proyectos que promuevan  la conservación, caracterización y uso del germoplasma agropecuario, incluido variedades autóctonas, parientes silvestres de especies domesticadas, incluyendo especies nativas de alto uso y consumo en comunidades  etnicas, campesinas u otras comunidades locales.</t>
  </si>
  <si>
    <t>Implementación de proyectos que promuevan  la conservación, caracterización y uso del germoplasma para la agricultura y la alimentación.</t>
  </si>
  <si>
    <t>Agrosavia, Institutos SINA</t>
  </si>
  <si>
    <t xml:space="preserve">Impulsar la generación de energía a partir de biomasa residual </t>
  </si>
  <si>
    <t>Impulsar la generación de hidrógeno de bajas emisiones a partir de biomasa.</t>
  </si>
  <si>
    <t xml:space="preserve">Número de proyectos de Investigacion y
desarrollo y producción de biocombustibles de segunda y tercera generación (incluye biocetano, SAFT y biomasa para la produccion de biocombustibles) con balance energético positivo y carbono neutral. </t>
  </si>
  <si>
    <t>Proyectos de I+D+I apoyados.</t>
  </si>
  <si>
    <t>Minagricultura, Minambiente, Minenergía, MinCIT, MinTransporte .</t>
  </si>
  <si>
    <t>Generación de productos biobasados a partir de biofactorías y biorrefinerías</t>
  </si>
  <si>
    <t>Impulsar el desarrollo de biorrefinerías</t>
  </si>
  <si>
    <t>Número de proyectos de I+D+i apoyados para el desarrollo de biomateriales y bioproductos sostenibles, creando valor a partir de la biomasa residual y no residual.</t>
  </si>
  <si>
    <t xml:space="preserve">Minciencias
</t>
  </si>
  <si>
    <t>Apoyar el desarrollo de catalizadores Biológicos, ingeniería enzimática y rutas metabólicas con utilización industrial.</t>
  </si>
  <si>
    <t>Número de proyectos de I+D+i para el desarrollo de catalizadores biológicos, aplicación de ingeniería enzimática y rutas metabólicas con utilización industrial.</t>
  </si>
  <si>
    <t>Identificación de demandas del mercado en términos de catalizadores biológicos, aplicaciones de ingeniería enzimática y rutas metabólicas con utilización industrial.</t>
  </si>
  <si>
    <t xml:space="preserve"> Proyectos de I+D+i  financiados para el desarrollo y validación precomercial y comercial de catalizadores biológicos.</t>
  </si>
  <si>
    <t>Apoyar el desarrollo tecnológico e innovación en química Verde</t>
  </si>
  <si>
    <t>Número de proyectos de I+D+I en procesos en química verde.</t>
  </si>
  <si>
    <t>Salud y Bienestar</t>
  </si>
  <si>
    <t>Nuevas alternativas terapéuticas  y herramientas diagnósticas derivadas de la biotecnología</t>
  </si>
  <si>
    <t>Número de programas de I+D+i en fitoterapéuticos, fitomedicamentos y/o medicamentos biológicos </t>
  </si>
  <si>
    <t>Definición del potencial de desarrollo de fitoterapéuticos, fitomedicamentos y/o medicamentos biológicos (TRL 3 y 4)</t>
  </si>
  <si>
    <t xml:space="preserve"> Número de fitoterapéuticos, fitomedicamentos y/o medicamentos biológicos apoyados hasta TRL 5 y 6</t>
  </si>
  <si>
    <t xml:space="preserve"> Número de fitoterapéuticos, fitomedicamentos y/o medicamentos biológicos apoyados hasta TRL 7 y 9</t>
  </si>
  <si>
    <t>Impulsar el desarrollo de tecnologías avanzadas basadas en el uso de biomateriales o materiales biocompatibles para su aplicación en medicina regenerativa y medicina personalizada.</t>
  </si>
  <si>
    <t>Número de tecnologías avanzadas basadas en el uso de biomateriales o materiales biocompatibles para su aplicación en medicina regenerativa y medicina personalizada  apoyada</t>
  </si>
  <si>
    <t>Definición del potencial de desarrollo tecnologías avanzadas basadas en el uso de biomateriales o materiales biocompatibles para su aplicación en medicina regenerativa y medicina personalizada (TRL 3-4)</t>
  </si>
  <si>
    <t>Número de tecnologías avanzadas basadas en el uso de biomateriales o materiales biocompatibles para su aplicación en medicina regenerativa y medicina personalizada  apoyadas hasta TRL 5 y 6</t>
  </si>
  <si>
    <t>Número de tecnologías avanzadas basadas en el uso de biomateriales o materiales biocompatibles para su aplicación en medicina regenerativa y medicina personalizada  apoyadas  hasta TRL 7 y 9</t>
  </si>
  <si>
    <t>Desarrollo de herramientas biotecnológicas para la prevención, diagnóstico y tratamiento de enfermedades, y para la identificación y manejo de riesgos ambientales para la salud.</t>
  </si>
  <si>
    <t>Número  herramientas biotecnológicas para la prevención, diagnóstico y tratamiento de enfermedades, y para la identificación y manejo de riesgos ambientales para la salud.</t>
  </si>
  <si>
    <t>Definición del potencial de desarrollo de herramientas biotecnológicas para el diagnóstico y tratamiento TRL 3-4</t>
  </si>
  <si>
    <t>Herramientas biotecnológicas para el diagnóstico y tratamiento apoyadas hasta TRL 5-6</t>
  </si>
  <si>
    <t>Desarrollo de nuevas herramientas biotecnológicas para el diagnóstico y tratamiento hasta TRL 7-9</t>
  </si>
  <si>
    <t xml:space="preserve"> Nuevos alimentos y mejor nutrición para garantizar la salud colombiana.</t>
  </si>
  <si>
    <t>Creación de programas de I+D+i para el desarrollo de nuevas alternativas alimentarias (fuentes de proteína, superalimentos, alimentos biofortificados, suplementos dietarios, nutracéuticos y alimentos funcionales).</t>
  </si>
  <si>
    <t>Programas I+D+i para el desarrollo de nuevas alternativas alimentarias (fuentes de proteína, superalimentos, alimentos biofortificados, suplementos dietarios y alimentos funcionales)</t>
  </si>
  <si>
    <t>Definición del potencial de desarrollo de nuevos alimentos biofortificados y alimentos funcionales  TRL 3-4</t>
  </si>
  <si>
    <t>Programas I+D+i para el desarrollo de nuevos alimentos biofortificados y alimentos funcionales  apoyados hasta TRL 5-6</t>
  </si>
  <si>
    <t>Programas I+D+i para el desarrollo de nuevos alimentos biofortificados y alimentos funcionales apoyados hasta TRL 7-9</t>
  </si>
  <si>
    <r>
      <rPr>
        <b/>
        <sz val="11"/>
        <color theme="1"/>
        <rFont val="Arial Narrow"/>
      </rPr>
      <t xml:space="preserve">TÍTULO: </t>
    </r>
    <r>
      <rPr>
        <sz val="11"/>
        <color theme="1"/>
        <rFont val="Arial Narrow"/>
      </rPr>
      <t xml:space="preserve">PLAN DE ACCIÓN DE LA MISIÓN NACIONAL DE BIOECONOMÍA </t>
    </r>
  </si>
  <si>
    <r>
      <rPr>
        <b/>
        <sz val="11"/>
        <color rgb="FF000000"/>
        <rFont val="Arial Narrow"/>
      </rPr>
      <t xml:space="preserve">OBJETIVO: </t>
    </r>
    <r>
      <rPr>
        <sz val="11"/>
        <color rgb="FF000000"/>
        <rFont val="Arial Narrow"/>
      </rPr>
      <t>Potenciar el desarrollo socioeconómico del país, desde y para las regiones, a través de la gestión eficiente y sostenible de la biomasa, la biodiversidad y sus servicios ecosistémicos para la generación de productos y procesos de alto valor agregado mediante la ciencia, la tecnología y la innovación.</t>
    </r>
  </si>
  <si>
    <r>
      <rPr>
        <b/>
        <sz val="11"/>
        <color rgb="FF000000"/>
        <rFont val="Arial Narrow"/>
      </rPr>
      <t xml:space="preserve">ACCIONES: </t>
    </r>
    <r>
      <rPr>
        <sz val="11"/>
        <color rgb="FF000000"/>
        <rFont val="Arial Narrow"/>
      </rPr>
      <t>Marco regulatorio</t>
    </r>
  </si>
  <si>
    <t>Actualización del marco regulatorio que contribuya al conocimiento y aprovechamiento de la biodiversidad y sus servicios ecosistémicos, al igual que al comercio de los productos y procesos de alto valor agregado.</t>
  </si>
  <si>
    <t xml:space="preserve">Numero de contratos de acceso a recursos genéticos con fines comerciales otorgados </t>
  </si>
  <si>
    <t>Minambiente</t>
  </si>
  <si>
    <t xml:space="preserve"> Tiempo de expedición de contratos de acceso a recursos genéticos con fines comerciales</t>
  </si>
  <si>
    <t>Benchmarking internacional sobre los tiempos en la expedición de contratos de acceso a recursos genéticos y sus productos derivados con fines comerciales</t>
  </si>
  <si>
    <t>Reducción de los tiempos para la expedición de contratos de acceso a recursos genéticos con fines comerciales</t>
  </si>
  <si>
    <t>Reducción de los tiempos para la expedición de contratos de acceso a recursos genéticos y sus productos derivados con fines comerciales</t>
  </si>
  <si>
    <t>Número de normas armonizadas para facilitar el conocimiento y uso sostenible de la biodiversidad y sus servicios ecosistémicos.</t>
  </si>
  <si>
    <t>Diagnóstico de normas a ajustar o armonizar para usar de manera sostenible la biodiversidad.</t>
  </si>
  <si>
    <t xml:space="preserve">
Número de normas armonizadas para usar de manera sostenible la biodiversidad.</t>
  </si>
  <si>
    <t>De acuerdo con diágnostico</t>
  </si>
  <si>
    <t xml:space="preserve">Número de mecanismos que dinamicen la bioeconomía mediante la distribución justa y equitativa de los beneficios a las comunidades.  </t>
  </si>
  <si>
    <t>Diagnostico sobre las necesidades para regular la distribución justa y equitativa de los beneficios a las comunidades producto del uso sostenible de la biodiversidad</t>
  </si>
  <si>
    <t>Mininterior, Minciencias</t>
  </si>
  <si>
    <t>Diseño de un mecanismo que regule la distribución justa y equitativa de los beneficios a las comunidades producto del uso sostenible de la biodiversidad</t>
  </si>
  <si>
    <t>Depende de diágnostico</t>
  </si>
  <si>
    <t>Puesta en marcha de un mecanismo que regule la distribución justa y equitativa de los beneficios a las comunidades producto del uso sostenible de la biodiversidad (Protocolos Bioculturales).</t>
  </si>
  <si>
    <t>Número de Proyectos de Interés Nacional y Estratégico PINE en Bioeoconomía, con el fin de facilitar el desarrollo de propuestas y la inversión privada hacia la valorización de los recursos renovables y la biodiversidad enfocados en el desarrollo de la bioeconomía en Colombia a través de la generación de productos y procesos de alto valor agregado.</t>
  </si>
  <si>
    <t>Presentación ante la Mesa Técnica de Bioeconomía del CTMS de propuesta de un Proyecto de Interés Nacional y Estratégico PINE en Bioeoconomía</t>
  </si>
  <si>
    <t>DNP, Presidencia</t>
  </si>
  <si>
    <t>Puesta en marcha del PINE</t>
  </si>
  <si>
    <t>Evaluación de resultados del PINE</t>
  </si>
  <si>
    <t>Número  de los incentivos regulatorios y de mercado perjudiciales para la biodiversidad y los servicios ecosistémicos eliminados  o reformados hacia impactos positvos o neutros para la biodiversidad</t>
  </si>
  <si>
    <t>Número de los incentivos regulatorios y de mercado perjudiciales para la biodiversidad y los servicios ecosistémicos eliminados o reformados hacia impactos positvos o neutros para la biodiversidad</t>
  </si>
  <si>
    <t>Línea base de los incentivos regulatorios y de mercado perjudiciales para la biodiversidad y los servicios ecosistémicos y plan de acción de eliminación o reforma</t>
  </si>
  <si>
    <t>Número  de los incentivos regulatorios y de mercado perjudiciales para la biodiversidad y los servicios ecosistémicos eliminados o reformados</t>
  </si>
  <si>
    <t xml:space="preserve"> Número  de los incentivos regulatorios y de mercado positivos para la biodiversidad y los servicios ecosistémicos </t>
  </si>
  <si>
    <t>Línea base de los incentivos regulatorios y de mercado positivos para el uso sostenible de la biodiversidad y los servicios ecosistémicos y plan de acción de implementación.</t>
  </si>
  <si>
    <t>Número de incentivos regulatorios y de mercado positivos para el uso sostenible de la biodiversidad y los servicios ecosistémicos implementados</t>
  </si>
  <si>
    <r>
      <rPr>
        <b/>
        <sz val="11"/>
        <color theme="1"/>
        <rFont val="Arial Narrow"/>
      </rPr>
      <t xml:space="preserve">TÍTULO: </t>
    </r>
    <r>
      <rPr>
        <sz val="11"/>
        <color theme="1"/>
        <rFont val="Arial Narrow"/>
      </rPr>
      <t xml:space="preserve">PLAN DE ACCIÓN DE LA MISIÓN NACIONAL DE BIOECONOMÍA </t>
    </r>
  </si>
  <si>
    <r>
      <rPr>
        <b/>
        <sz val="11"/>
        <color rgb="FF000000"/>
        <rFont val="Arial Narrow"/>
      </rPr>
      <t xml:space="preserve">OBJETIVO: </t>
    </r>
    <r>
      <rPr>
        <sz val="11"/>
        <color rgb="FF000000"/>
        <rFont val="Arial Narrow"/>
      </rPr>
      <t>Potenciar el desarrollo socioeconómico del país, desde y para las regiones, a través de la gestión eficiente y sostenible de la biomasa, la biodiversidad y sus servicios ecosistémicos para la generación de productos y procesos de alto valor agregado mediante la ciencia, la tecnología y la innovación.</t>
    </r>
  </si>
  <si>
    <r>
      <rPr>
        <b/>
        <sz val="11"/>
        <color rgb="FF000000"/>
        <rFont val="Arial Narrow"/>
      </rPr>
      <t xml:space="preserve">ACCIONES: </t>
    </r>
    <r>
      <rPr>
        <sz val="11"/>
        <color rgb="FF000000"/>
        <rFont val="Arial Narrow"/>
      </rPr>
      <t>Mercado</t>
    </r>
  </si>
  <si>
    <t>Fortalecimiento de empresas en bioeconomía.</t>
  </si>
  <si>
    <t xml:space="preserve">Porcentaje de recursos públicos dirigidos al fortalecimiento de empresas de la bioeconomía. </t>
  </si>
  <si>
    <t>Porcentaje de recursos públicos dirigidos al fortalecimiento de empresas de la bioeconomía</t>
  </si>
  <si>
    <t>5 % de recursos públicos dirigidos al fortalecimiento de empresas de la bioeconomía</t>
  </si>
  <si>
    <t>INNpulsa; Procolombia, Colombia Productiva</t>
  </si>
  <si>
    <t>10 % de recursos públicos dirigidos al fortalecimiento de empresas de la bioeconomía</t>
  </si>
  <si>
    <t>20 % de recursos públicos dirigidos al fortalecimiento de empresas de la bioeconomía</t>
  </si>
  <si>
    <t>Planes de fortalecimiento adquiridos por  empresas y/o empredimientos formalizados en bioeconomía</t>
  </si>
  <si>
    <t>Planes de fortalecimiento adquiridos por empresas y/o empredimientos formalizados en bioeconomía</t>
  </si>
  <si>
    <t>Planes de fortalecimiento desarrollados por empresas y/o empredimientos formalizados para mantener una ruta de crecimiento exponencial</t>
  </si>
  <si>
    <t>Innpulsa</t>
  </si>
  <si>
    <t>Planes de fortalecimiento desarrollados por empresas y/o empredimientos formalizados para mantener a futuro una ruta de crecimiento exponencial</t>
  </si>
  <si>
    <t>Implementar mecanismos de promoción y conquista de mercados para nuevas, pequeñas, medianas y grandes empresas.</t>
  </si>
  <si>
    <t>Número de nuevas empresas de la bioeconomía apoyadas en su creación y fortalecidas por medio de asistencia técnica y capital semilla.</t>
  </si>
  <si>
    <t xml:space="preserve"> 2% de las empresas apoyadas por INNpulsa y Colombia Productiva son considerados negocios de la bioeconomía.
</t>
  </si>
  <si>
    <t>Colombia Productiva</t>
  </si>
  <si>
    <t>5% de las empresas apoyadas por INNpulsa y Colombia Productiva son considerados negocios de la bioeconomía.</t>
  </si>
  <si>
    <t xml:space="preserve">10% de las empresas apoyadas por INNpulsa y Colombia Productiva son considerados negocios de la bioeconomía.
</t>
  </si>
  <si>
    <t>Nuevos modelos de negocios en Bioeconomía y nuevos mercados nacionales y/o internacionales explorados</t>
  </si>
  <si>
    <t xml:space="preserve">
 Número de nuevos modelos de negocios en Bioeconomía y Número de nuevos negocios nacionales y/o internacionales consolidados por parte de las empresas y tenidos en cuenta en la ruta de crecimiento exponencial</t>
  </si>
  <si>
    <t>INNpulsa</t>
  </si>
  <si>
    <t xml:space="preserve"> Número de nuevos modelos de negocios en Bioeconomía y Número de nuevos negocios nacionales y/o internacionales consolidados por parte de las empresas y tenidos en cuenta en la ruta de crecimiento exponencial</t>
  </si>
  <si>
    <t>Empresas atendidas por el programa fábricas de internacionalización reconocidas como empresas del sector de la bioeconomía.</t>
  </si>
  <si>
    <t>Al menos 10% de las empresas atendidas por el programa fábricas de internacionalización reconocidas como empresas del sector de Bioeconomía</t>
  </si>
  <si>
    <t>ProColombia</t>
  </si>
  <si>
    <t>Al menos 15% de las empresas atendidas por el programa fábricas de internacionalización reconocidas como empresas del sector de Bioeconomía.</t>
  </si>
  <si>
    <t xml:space="preserve">Implementar un programa de incubación y aceleración empresarial en bioeconomía </t>
  </si>
  <si>
    <t xml:space="preserve">Número de emprendimientos en bioeconomía por región incubados y acelerados. </t>
  </si>
  <si>
    <t>Línea base de empredimientos totales en el país y en temas de bioeconomía.</t>
  </si>
  <si>
    <t>5% de los empredimientos apoyados en el país desarrollan negocios en temas de bioeconomía apoyados.</t>
  </si>
  <si>
    <t>10% de los empredimientos apoyados en el país desarrollan negocios en temas de bioeconomía apoyados.</t>
  </si>
  <si>
    <t>Fortalecimiento de empresas y emprendimientos en bioeconomía por medio del apoyo a programas de I+D+I</t>
  </si>
  <si>
    <t>Número de bioproductos apoyados en su desarrollo y/o llegada al mercado</t>
  </si>
  <si>
    <t>200.000.000-.2000.000.000</t>
  </si>
  <si>
    <t>13.200.000.000-132.000.000.000</t>
  </si>
  <si>
    <t>28.000.000.000- 280.000.000.000</t>
  </si>
  <si>
    <t>Número de acuerdos de transferencia de tecnología apoyados relacionados con áreas de la bioeconomía</t>
  </si>
  <si>
    <t>Agrosavia</t>
  </si>
  <si>
    <t>Porcentaje de recursos invertidos en proyectos de I+D+i en bioeconomía del total de las donaciones realizadas al Fondo Francisco José de Caldas.</t>
  </si>
  <si>
    <t>Recursos de las donaciones realizadas al FFJC son invertidas en proyectos de I+D+i en bioeconomía.</t>
  </si>
  <si>
    <t>Número de emprendimientos  de base tecnológicas que tengan su origen en investigaciones de bioeconomía apoyados</t>
  </si>
  <si>
    <t>Emprendimientos  de base tecnológica que tengan su origen en investigaciones o innovaciones en bioeconomía apoyados</t>
  </si>
  <si>
    <t>Emprendimientos  de base tecnológica que tengan su origen en investigaciones o innovaciones  en bioeconomía apoyados</t>
  </si>
  <si>
    <t xml:space="preserve">Emprendimientos  de base tecnológica que tengan su origen en investigaciones o innovaciones en bioeconomía apoyados </t>
  </si>
  <si>
    <t>Fortalecimiento de negocios en Turismo de Naturaleza</t>
  </si>
  <si>
    <t>Numero de prestadores de servicios turísticos formales con enfoque en productos y servicios de turismo de naturaleza, ecoturismo.</t>
  </si>
  <si>
    <t xml:space="preserve">Línea base de prestadores de servicios turísticos formales con enfoque en productos y servicios de turismo de naturaleza </t>
  </si>
  <si>
    <t>DANE, Minambiente, PNNC</t>
  </si>
  <si>
    <t xml:space="preserve">Crecimiento promedio anual de prestadores de servicios turísticos formales con enfoque en productos y servicios de turismo de naturaleza (sobre línea base) </t>
  </si>
  <si>
    <t>Crecimiento promedio anual en los prestadores de servicios turísticos formales con enfoque en productos y servicios de turismo de naturaleza</t>
  </si>
  <si>
    <t>Número de empleos formales generados por prestadores de servicios turísticos de turismo de naturaleza (ecoturismo, turismo de aventura, turismo rural, turismo científico).</t>
  </si>
  <si>
    <t>Línea base de empleos formales generados por prestadores de servicios turísticos de turismo de naturaleza</t>
  </si>
  <si>
    <t xml:space="preserve">Crecimiento promedio anual de empleos formales generados por prestadores de servicios de turismo de naturaleza  
(sobre línea base)
</t>
  </si>
  <si>
    <t xml:space="preserve">Crecimiento promedio anual de empleos formales generados por prestadores de servicios de turismo de naturaleza  </t>
  </si>
  <si>
    <t>Incentivos tributarios</t>
  </si>
  <si>
    <t>Porcentaje del cupo anual asignado a beneficios tributarios en CTeI destinado al apoyo de proyectos de I+D+i ejecutados por empresas del sector de la bioeconomía.</t>
  </si>
  <si>
    <t>Cupo anual asignado a beneficios tributarios en CTeI destinado al apoyo de proyectos de I+D+i ejecutados por empresas del sector de la bioeconomía
bioeconomía.</t>
  </si>
  <si>
    <t>Números de empresas en bioeconomía beneficiarias del cupo asignado al incentivo de crédito fiscal por inversión en proyectos de CTI. Nota: Incluye proyectos de escalamiento piloto e industrial</t>
  </si>
  <si>
    <t>Incremento de las empresas del sector de la bioeconomía con beneficios tributarios (deducción y descuento) por inversión en proyectos de CTI</t>
  </si>
  <si>
    <t xml:space="preserve">Mecanismos de promoción empresarial internacional y atracción de inversión extranjera en bioeconomía </t>
  </si>
  <si>
    <t>Implementación de una estrategia de promoción de Inversión extranjera directa sostenible y de impacto, que incluya entre otros temas de bioeconomía.</t>
  </si>
  <si>
    <t>Actividades de promoción de inversión extranjera directa con enfoque sostenible y de impacto.</t>
  </si>
  <si>
    <t xml:space="preserve">Identificación y consolidación de la oferta de valor de Colombia como destino de atracción de inversión sostenible y de impacto. </t>
  </si>
  <si>
    <t>Oferta de valor</t>
  </si>
  <si>
    <t>Sujeto a la asignación de recursos para las actividades</t>
  </si>
  <si>
    <t>Mapeo preliminar de proyectos en busca de inversión extranjera directa con un componente de sostenibilidad.</t>
  </si>
  <si>
    <t>Mapeo proyectos</t>
  </si>
  <si>
    <t xml:space="preserve">Realizar 1 actividad de promoción de inversión extranjera directa con enfoque sostenible y de impacto. </t>
  </si>
  <si>
    <t xml:space="preserve">Actividades de promoción de inversión extranjera directa con enfoque sostenible y de impacto. </t>
  </si>
  <si>
    <t>Implementación de mecanismos de promoción de la oferta sostenible para mercados 
internacionales</t>
  </si>
  <si>
    <t xml:space="preserve">Número de ruedas y/o actividades de promoción para estimular la demanda de productos de agroalimentos sostenibles </t>
  </si>
  <si>
    <t>Rueda y/o actividad de promoción enfocada a agroalimentos sostenibles realizada.</t>
  </si>
  <si>
    <t>Implementación de mecanismos de promoción y acceso al mercado</t>
  </si>
  <si>
    <t>Número de participaciones de empresarios colombianos en actividades de promoción para estimular la demanda del turismo de naturaleza</t>
  </si>
  <si>
    <t>Al menos 140 participaciones de empresarios colombianos con oferta de turismo de naturaleza y aventura en las ruedas de encadenamiento nacionales.</t>
  </si>
  <si>
    <t xml:space="preserve">Recursos de FONTUR
Estimado: COP$1.000 millones </t>
  </si>
  <si>
    <t>Al menos 360 participaciones de empresarios colombianos con oferta de turismo de naturaleza y aventura en las ruedas de negocio internacionales.</t>
  </si>
  <si>
    <t>Al menos 420 participaciones de empresarios colombianos con oferta de turismo de naturaleza y aventura en las ruedas de encadenamiento nacionales.</t>
  </si>
  <si>
    <t>Al menos 600 participaciones de empresarios colombianos con oferta de turismo de naturaleza y aventura en las ruedas de negocio internacionales.</t>
  </si>
  <si>
    <t>Número de expectativas o citas de negocio generadas en las ruedas y/o eventos de promoción y desarrollo de encadenamientos productivos en eventos comerciales año para estimular la demanda de productos a partir de la biodiversidad</t>
  </si>
  <si>
    <t xml:space="preserve">Al menos 2.000 citas de negocio generadas en las ruedas y/o actividades internacionales de promoción de la biodiversidad. </t>
  </si>
  <si>
    <t xml:space="preserve">Al menos 6.000 citas de negocio generadas en las ruedas y/o actividades internacionales de promoción de la biodiversidad. </t>
  </si>
  <si>
    <t>Al menos 10.000 citas de negocio generadas en las ruedas y/o actividades internacionales de promoción de la biodiversidad.</t>
  </si>
  <si>
    <t>Impulso  a cadenas de valor  y clusters regionales en bioeconomía.</t>
  </si>
  <si>
    <t>Impulso de la bioeconomía en Clusters regionales.</t>
  </si>
  <si>
    <t>Número de clusters identificados y apoyados que incorporen el uso sostenible y competitivo de la biodiversidad en redes de valor territoriales</t>
  </si>
  <si>
    <t>Socializaciones realizadas entre los clústeres del país.</t>
  </si>
  <si>
    <t>Colombia Productiva / Red Clúster</t>
  </si>
  <si>
    <t>Iniciativas clúster identificadas con potencial de aprovechamiento de la bioeconomía.</t>
  </si>
  <si>
    <t xml:space="preserve">Proyectos estructurados con líneas estratégicas definidas en Bioeconomía. </t>
  </si>
  <si>
    <t xml:space="preserve">Acompañamiento para la gestión de recursos para la implementación de proyectos clusters en líneas estratégicas de Bioeconomía. </t>
  </si>
  <si>
    <t>Generación y divulgación de análisis de cadenas de valor</t>
  </si>
  <si>
    <t>Número de análisis de cadenas de valor analizadas y divulgadas.</t>
  </si>
  <si>
    <t>Diseño de los TdR de una consultoría para el análisis de cadenas de valor de la bioeconomía generadas y divulgadas.</t>
  </si>
  <si>
    <t>MinAgricultura, MinCIT, Minmabinete, DNP</t>
  </si>
  <si>
    <t>Análisis de cadenas de valor generadas y divulgadas.</t>
  </si>
  <si>
    <t>Realizar análisis de inteligencia competitiva y vigilancia tecnológica que contribuyan al análisis de oportunidad de las especies y los nuevos ingredientes.</t>
  </si>
  <si>
    <t>Número de estudios de inteligencia competitiva  para los sectores priorizados que determinen potencialidades con fines de exportación.</t>
  </si>
  <si>
    <t>Estudios de inteligencia competitiva consolidados con potencial de exportación según sectores priorizados.</t>
  </si>
  <si>
    <t>Minambiente, Minagricultura, Minenergía</t>
  </si>
  <si>
    <t xml:space="preserve">Acompañamiento de procesos de gestión y negociación de activos   derivados de proyectos de I+D+I asociados a la bioeconomía. </t>
  </si>
  <si>
    <t>Número de OTRIS regionales fortalecidas  en áreas relacionadas con negocios de la bioeconomía</t>
  </si>
  <si>
    <t>Estudio diagnostico para identificar y caracterizar las OTRIS existentes a nivel nacional.</t>
  </si>
  <si>
    <t>Número de OTRIS regionales fortalecidas en áreas relacionadas con negocios de la bioeconomía</t>
  </si>
  <si>
    <t>Invenciones gestionadas hacia el alistamiento tecnológico y gestion comercial en áreas relacionas con la bioeconomía</t>
  </si>
  <si>
    <t>SIC</t>
  </si>
  <si>
    <r>
      <rPr>
        <b/>
        <sz val="11"/>
        <color theme="1"/>
        <rFont val="Arial Narrow"/>
      </rPr>
      <t xml:space="preserve">TÍTULO: </t>
    </r>
    <r>
      <rPr>
        <sz val="11"/>
        <color theme="1"/>
        <rFont val="Arial Narrow"/>
      </rPr>
      <t xml:space="preserve">PLAN DE ACCIÓN DE LA MISIÓN NACIONAL DE BIOECONOMÍA </t>
    </r>
  </si>
  <si>
    <r>
      <rPr>
        <b/>
        <sz val="11"/>
        <color rgb="FF000000"/>
        <rFont val="Arial Narrow"/>
      </rPr>
      <t xml:space="preserve">OBJETIVO: </t>
    </r>
    <r>
      <rPr>
        <sz val="11"/>
        <color rgb="FF000000"/>
        <rFont val="Arial Narrow"/>
      </rPr>
      <t>Potenciar el desarrollo socioeconómico del país, desde y para las regiones, a través de la gestión eficiente y sostenible de la biomasa, la biodiversidad y sus servicios ecosistémicos para la generación de productos y procesos de alto valor agregado mediante la ciencia, la tecnología y la innovación.</t>
    </r>
  </si>
  <si>
    <r>
      <rPr>
        <b/>
        <sz val="11"/>
        <color rgb="FF000000"/>
        <rFont val="Arial Narrow"/>
      </rPr>
      <t xml:space="preserve">ACCIONES: </t>
    </r>
    <r>
      <rPr>
        <sz val="11"/>
        <color rgb="FF000000"/>
        <rFont val="Arial Narrow"/>
      </rPr>
      <t>Capacidades</t>
    </r>
  </si>
  <si>
    <t>Infraestructura tecnológico para la bioeconomía</t>
  </si>
  <si>
    <t>Fortalecer Infraestructura de laboratorios</t>
  </si>
  <si>
    <t xml:space="preserve">Número de laboratorios de análisis, que ofrezcan servicios de pruebas de respaldo asociadas a toxicidad, eficacia, estudios preclínicos, clínicos, entre otros, para el desarrollo de productos y procesos que cumplan los requisitos regulatorios bajo estándares internacionales.  </t>
  </si>
  <si>
    <t>Línea base de pruebas existentes y requeridas para valorizar la biodiversidad.</t>
  </si>
  <si>
    <t xml:space="preserve">Instituto Nacional de Metrología </t>
  </si>
  <si>
    <t>Comisión intersectorial de la Calidad (CIC)</t>
  </si>
  <si>
    <t>Línea base de laboratorios de análisis en el país.</t>
  </si>
  <si>
    <t>20% de laboratorios acreditados de los identificados en la línea base.</t>
  </si>
  <si>
    <t>20% de pruebas certificadas y acreditadas de las identificadas en la línea base.</t>
  </si>
  <si>
    <t>50% de laboratorios acreditados de los identificados en la línea base.</t>
  </si>
  <si>
    <t>50% de pruebas certificadas de las identificadas en la línea base.</t>
  </si>
  <si>
    <t xml:space="preserve">     Número de redes de infraestructura de I+D+I  compartida para el apoyo al desarrollo de la bioeconomía en las regiones. </t>
  </si>
  <si>
    <t xml:space="preserve">Línea base de infraestructura de I+D+I  compartida para el apoyo al desarrollo de la bioeconomía en las regiones. </t>
  </si>
  <si>
    <t xml:space="preserve"> Redes de infraestructura de I+D+I  compartida para el apoyo al desarrollo de la bioeconomía en las regiones. </t>
  </si>
  <si>
    <t>Capital humano para la bioeconomía</t>
  </si>
  <si>
    <t>Fortalecimiento institucional en temas asociados a bioeconomía</t>
  </si>
  <si>
    <t>Número de empleados del sector público formados en temas de bioeconomía</t>
  </si>
  <si>
    <t>Formulación de la estrategia de formación en bioeconomía para los empleados del sector público</t>
  </si>
  <si>
    <t>MinAmbiente, MinCIT, Minagricultura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</si>
</sst>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\ #,##0"/>
    <numFmt numFmtId="166" formatCode="&quot;$&quot;\ #,##0_);[Red]\(&quot;$&quot;\ #,##0\)"/>
  </numFmts>
  <fonts count="12">
    <font>
      <sz val="11"/>
      <color theme="1"/>
      <name val="Calibri"/>
      <scheme val="minor"/>
    </font>
    <font>
      <sz val="11"/>
      <color theme="1"/>
      <name val="Arial Narrow"/>
    </font>
    <font>
      <sz val="11"/>
      <name val="Calibri"/>
    </font>
    <font>
      <b/>
      <sz val="11"/>
      <color theme="1"/>
      <name val="Arial Narrow"/>
    </font>
    <font>
      <b/>
      <sz val="11"/>
      <color rgb="FF000000"/>
      <name val="Arial Narrow"/>
    </font>
    <font>
      <b/>
      <sz val="11"/>
      <color theme="0"/>
      <name val="Arial Narrow"/>
    </font>
    <font>
      <b/>
      <sz val="11"/>
      <color rgb="FFFFFFFF"/>
      <name val="Arial Narrow"/>
    </font>
    <font>
      <sz val="11"/>
      <color theme="1"/>
      <name val="Arial"/>
    </font>
    <font>
      <sz val="11"/>
      <color rgb="FF000000"/>
      <name val="Arial Narrow"/>
    </font>
    <font>
      <b/>
      <sz val="11"/>
      <color theme="1"/>
      <name val="Arial"/>
    </font>
    <font>
      <b/>
      <sz val="11"/>
      <color rgb="FFFF0000"/>
      <name val="Arial Narrow"/>
    </font>
    <font>
      <i/>
      <sz val="11"/>
      <color theme="1"/>
      <name val="Arial Narrow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333F4F"/>
        <bgColor rgb="FF333F4F"/>
      </patternFill>
    </fill>
    <fill>
      <patternFill patternType="solid">
        <fgColor rgb="FF323F4F"/>
        <bgColor rgb="FF323F4F"/>
      </patternFill>
    </fill>
    <fill>
      <patternFill patternType="solid">
        <fgColor rgb="FF2F5496"/>
        <bgColor rgb="FF2F5496"/>
      </patternFill>
    </fill>
    <fill>
      <patternFill patternType="solid">
        <fgColor rgb="FFB4C6E7"/>
        <bgColor rgb="FFB4C6E7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02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2" borderId="16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3" fillId="6" borderId="16" xfId="0" applyFont="1" applyFill="1" applyBorder="1" applyAlignment="1">
      <alignment horizontal="center" vertical="center" wrapText="1"/>
    </xf>
    <xf numFmtId="164" fontId="3" fillId="6" borderId="16" xfId="0" applyNumberFormat="1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164" fontId="3" fillId="6" borderId="19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vertical="center" wrapText="1"/>
    </xf>
    <xf numFmtId="164" fontId="3" fillId="6" borderId="20" xfId="0" applyNumberFormat="1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164" fontId="3" fillId="6" borderId="21" xfId="0" applyNumberFormat="1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164" fontId="1" fillId="6" borderId="16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164" fontId="1" fillId="6" borderId="1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7" fillId="2" borderId="0" xfId="0" applyFont="1" applyFill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165" fontId="3" fillId="6" borderId="16" xfId="0" applyNumberFormat="1" applyFont="1" applyFill="1" applyBorder="1" applyAlignment="1">
      <alignment horizontal="center" vertical="center" wrapText="1"/>
    </xf>
    <xf numFmtId="9" fontId="1" fillId="0" borderId="16" xfId="0" applyNumberFormat="1" applyFont="1" applyBorder="1" applyAlignment="1">
      <alignment horizontal="center" vertical="center"/>
    </xf>
    <xf numFmtId="165" fontId="1" fillId="2" borderId="16" xfId="0" applyNumberFormat="1" applyFont="1" applyFill="1" applyBorder="1" applyAlignment="1">
      <alignment horizontal="center" vertical="center" wrapText="1"/>
    </xf>
    <xf numFmtId="165" fontId="1" fillId="2" borderId="16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166" fontId="1" fillId="0" borderId="16" xfId="0" applyNumberFormat="1" applyFont="1" applyBorder="1" applyAlignment="1">
      <alignment horizontal="center" vertical="center"/>
    </xf>
    <xf numFmtId="166" fontId="3" fillId="6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24" xfId="0" applyFont="1" applyFill="1" applyBorder="1" applyAlignment="1">
      <alignment vertical="center"/>
    </xf>
    <xf numFmtId="9" fontId="1" fillId="0" borderId="16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/>
    </xf>
    <xf numFmtId="0" fontId="1" fillId="2" borderId="25" xfId="0" applyFont="1" applyFill="1" applyBorder="1" applyAlignment="1">
      <alignment vertical="center"/>
    </xf>
    <xf numFmtId="1" fontId="1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" fillId="6" borderId="21" xfId="0" applyFont="1" applyFill="1" applyBorder="1" applyAlignment="1">
      <alignment vertical="center" wrapText="1"/>
    </xf>
    <xf numFmtId="3" fontId="1" fillId="0" borderId="16" xfId="0" applyNumberFormat="1" applyFont="1" applyBorder="1" applyAlignment="1">
      <alignment horizontal="center" vertical="center"/>
    </xf>
    <xf numFmtId="0" fontId="1" fillId="6" borderId="16" xfId="0" applyFont="1" applyFill="1" applyBorder="1" applyAlignment="1">
      <alignment vertical="center"/>
    </xf>
    <xf numFmtId="0" fontId="1" fillId="6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2" fillId="0" borderId="15" xfId="0" applyFont="1" applyBorder="1"/>
    <xf numFmtId="0" fontId="1" fillId="0" borderId="17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9" xfId="0" applyFont="1" applyBorder="1"/>
    <xf numFmtId="164" fontId="1" fillId="0" borderId="17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2" fillId="0" borderId="11" xfId="0" applyFont="1" applyBorder="1"/>
    <xf numFmtId="164" fontId="6" fillId="3" borderId="12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0" fillId="0" borderId="0" xfId="0" applyFont="1" applyAlignment="1"/>
    <xf numFmtId="0" fontId="2" fillId="0" borderId="8" xfId="0" applyFont="1" applyBorder="1"/>
    <xf numFmtId="0" fontId="2" fillId="0" borderId="10" xfId="0" applyFont="1" applyBorder="1"/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/>
    <xf numFmtId="0" fontId="2" fillId="0" borderId="6" xfId="0" applyFont="1" applyBorder="1"/>
    <xf numFmtId="0" fontId="4" fillId="0" borderId="4" xfId="0" applyFont="1" applyBorder="1" applyAlignment="1">
      <alignment horizontal="left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8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2" fillId="0" borderId="23" xfId="0" applyFont="1" applyBorder="1"/>
    <xf numFmtId="0" fontId="5" fillId="3" borderId="17" xfId="0" applyFont="1" applyFill="1" applyBorder="1" applyAlignment="1">
      <alignment horizontal="center" vertical="center" wrapText="1"/>
    </xf>
    <xf numFmtId="164" fontId="6" fillId="3" borderId="17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352425</xdr:colOff>
      <xdr:row>0</xdr:row>
      <xdr:rowOff>47625</xdr:rowOff>
    </xdr:from>
    <xdr:ext cx="2752725" cy="581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66675</xdr:rowOff>
    </xdr:from>
    <xdr:ext cx="2181225" cy="571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76200</xdr:rowOff>
    </xdr:from>
    <xdr:ext cx="2266950" cy="5238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19050</xdr:rowOff>
    </xdr:from>
    <xdr:ext cx="2266950" cy="5238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84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10" sqref="E10"/>
    </sheetView>
  </sheetViews>
  <sheetFormatPr baseColWidth="10" defaultColWidth="14.42578125" defaultRowHeight="15" customHeight="1"/>
  <cols>
    <col min="1" max="1" width="23.5703125" customWidth="1"/>
    <col min="2" max="2" width="25" customWidth="1"/>
    <col min="3" max="3" width="28" customWidth="1"/>
    <col min="4" max="4" width="36.7109375" customWidth="1"/>
    <col min="5" max="5" width="37.140625" customWidth="1"/>
    <col min="6" max="6" width="51.42578125" customWidth="1"/>
    <col min="7" max="7" width="13.28515625" customWidth="1"/>
    <col min="8" max="8" width="23.28515625" customWidth="1"/>
    <col min="9" max="9" width="19" customWidth="1"/>
    <col min="10" max="10" width="23.5703125" customWidth="1"/>
    <col min="11" max="11" width="25" customWidth="1"/>
    <col min="12" max="23" width="10.85546875" customWidth="1"/>
  </cols>
  <sheetData>
    <row r="1" spans="1:24" ht="16.5">
      <c r="A1" s="76"/>
      <c r="B1" s="77"/>
      <c r="C1" s="78"/>
      <c r="D1" s="83" t="s">
        <v>0</v>
      </c>
      <c r="E1" s="84"/>
      <c r="F1" s="84"/>
      <c r="G1" s="84"/>
      <c r="H1" s="84"/>
      <c r="I1" s="84"/>
      <c r="J1" s="84"/>
      <c r="K1" s="8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ht="16.5">
      <c r="A2" s="79"/>
      <c r="B2" s="80"/>
      <c r="C2" s="81"/>
      <c r="D2" s="86" t="s">
        <v>1</v>
      </c>
      <c r="E2" s="84"/>
      <c r="F2" s="84"/>
      <c r="G2" s="84"/>
      <c r="H2" s="84"/>
      <c r="I2" s="84"/>
      <c r="J2" s="84"/>
      <c r="K2" s="8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4" ht="24.75" customHeight="1">
      <c r="A3" s="70"/>
      <c r="B3" s="82"/>
      <c r="C3" s="73"/>
      <c r="D3" s="86" t="s">
        <v>2</v>
      </c>
      <c r="E3" s="84"/>
      <c r="F3" s="84"/>
      <c r="G3" s="84"/>
      <c r="H3" s="84"/>
      <c r="I3" s="84"/>
      <c r="J3" s="84"/>
      <c r="K3" s="8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ht="29.25" customHeight="1">
      <c r="A4" s="75" t="s">
        <v>3</v>
      </c>
      <c r="B4" s="75" t="s">
        <v>4</v>
      </c>
      <c r="C4" s="87" t="s">
        <v>5</v>
      </c>
      <c r="D4" s="75" t="s">
        <v>6</v>
      </c>
      <c r="E4" s="75" t="s">
        <v>7</v>
      </c>
      <c r="F4" s="75" t="s">
        <v>8</v>
      </c>
      <c r="G4" s="75" t="s">
        <v>9</v>
      </c>
      <c r="H4" s="74" t="s">
        <v>10</v>
      </c>
      <c r="I4" s="74" t="s">
        <v>11</v>
      </c>
      <c r="J4" s="88" t="s">
        <v>12</v>
      </c>
      <c r="K4" s="89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4" ht="29.25" customHeight="1">
      <c r="A5" s="65"/>
      <c r="B5" s="65"/>
      <c r="C5" s="65"/>
      <c r="D5" s="65"/>
      <c r="E5" s="65"/>
      <c r="F5" s="65"/>
      <c r="G5" s="65"/>
      <c r="H5" s="65"/>
      <c r="I5" s="65"/>
      <c r="J5" s="3" t="s">
        <v>13</v>
      </c>
      <c r="K5" s="3" t="s">
        <v>14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4" ht="82.5">
      <c r="A6" s="67" t="s">
        <v>15</v>
      </c>
      <c r="B6" s="66" t="s">
        <v>16</v>
      </c>
      <c r="C6" s="66" t="s">
        <v>17</v>
      </c>
      <c r="D6" s="66" t="s">
        <v>18</v>
      </c>
      <c r="E6" s="23">
        <v>2022</v>
      </c>
      <c r="F6" s="23" t="s">
        <v>19</v>
      </c>
      <c r="G6" s="23">
        <v>1</v>
      </c>
      <c r="H6" s="5">
        <v>50000000</v>
      </c>
      <c r="I6" s="6">
        <f t="shared" ref="I6:I8" si="0">G6*H6</f>
        <v>50000000</v>
      </c>
      <c r="J6" s="66" t="s">
        <v>20</v>
      </c>
      <c r="K6" s="66" t="s">
        <v>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7"/>
    </row>
    <row r="7" spans="1:24" ht="36.75" customHeight="1">
      <c r="A7" s="64"/>
      <c r="B7" s="64"/>
      <c r="C7" s="64"/>
      <c r="D7" s="64"/>
      <c r="E7" s="23">
        <v>2026</v>
      </c>
      <c r="F7" s="23" t="s">
        <v>22</v>
      </c>
      <c r="G7" s="23">
        <v>18</v>
      </c>
      <c r="H7" s="5">
        <v>5000000000</v>
      </c>
      <c r="I7" s="6">
        <f t="shared" si="0"/>
        <v>90000000000</v>
      </c>
      <c r="J7" s="64"/>
      <c r="K7" s="6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7"/>
    </row>
    <row r="8" spans="1:24" ht="33">
      <c r="A8" s="64"/>
      <c r="B8" s="64"/>
      <c r="C8" s="64"/>
      <c r="D8" s="65"/>
      <c r="E8" s="23">
        <v>2030</v>
      </c>
      <c r="F8" s="23" t="s">
        <v>23</v>
      </c>
      <c r="G8" s="23">
        <v>27</v>
      </c>
      <c r="H8" s="5">
        <v>5000000000</v>
      </c>
      <c r="I8" s="6">
        <f t="shared" si="0"/>
        <v>135000000000</v>
      </c>
      <c r="J8" s="65"/>
      <c r="K8" s="6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7"/>
    </row>
    <row r="9" spans="1:24" ht="16.5">
      <c r="A9" s="64"/>
      <c r="B9" s="64"/>
      <c r="C9" s="64"/>
      <c r="D9" s="8" t="s">
        <v>24</v>
      </c>
      <c r="E9" s="8"/>
      <c r="F9" s="8"/>
      <c r="G9" s="8"/>
      <c r="H9" s="9"/>
      <c r="I9" s="9">
        <f>SUM(I6:I8)</f>
        <v>225050000000</v>
      </c>
      <c r="J9" s="10"/>
      <c r="K9" s="10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7"/>
    </row>
    <row r="10" spans="1:24" ht="72" customHeight="1">
      <c r="A10" s="64"/>
      <c r="B10" s="64"/>
      <c r="C10" s="64"/>
      <c r="D10" s="66" t="s">
        <v>25</v>
      </c>
      <c r="E10" s="45">
        <v>2022</v>
      </c>
      <c r="F10" s="45" t="s">
        <v>26</v>
      </c>
      <c r="G10" s="23">
        <v>1</v>
      </c>
      <c r="H10" s="5">
        <v>267000000</v>
      </c>
      <c r="I10" s="6">
        <f t="shared" ref="I10:I12" si="1">G10*H10</f>
        <v>267000000</v>
      </c>
      <c r="J10" s="66" t="s">
        <v>27</v>
      </c>
      <c r="K10" s="66" t="s">
        <v>28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7"/>
    </row>
    <row r="11" spans="1:24" ht="69.75" customHeight="1">
      <c r="A11" s="64"/>
      <c r="B11" s="64"/>
      <c r="C11" s="64"/>
      <c r="D11" s="64"/>
      <c r="E11" s="23">
        <v>2026</v>
      </c>
      <c r="F11" s="23" t="s">
        <v>29</v>
      </c>
      <c r="G11" s="12">
        <v>0</v>
      </c>
      <c r="H11" s="5">
        <v>0</v>
      </c>
      <c r="I11" s="6">
        <f t="shared" si="1"/>
        <v>0</v>
      </c>
      <c r="J11" s="64"/>
      <c r="K11" s="6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7"/>
    </row>
    <row r="12" spans="1:24" ht="83.25" customHeight="1">
      <c r="A12" s="64"/>
      <c r="B12" s="64"/>
      <c r="C12" s="64"/>
      <c r="D12" s="65"/>
      <c r="E12" s="23">
        <v>2030</v>
      </c>
      <c r="F12" s="23" t="s">
        <v>30</v>
      </c>
      <c r="G12" s="12">
        <v>0</v>
      </c>
      <c r="H12" s="5">
        <v>0</v>
      </c>
      <c r="I12" s="6">
        <f t="shared" si="1"/>
        <v>0</v>
      </c>
      <c r="J12" s="65"/>
      <c r="K12" s="65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7"/>
    </row>
    <row r="13" spans="1:24" ht="16.5">
      <c r="A13" s="64"/>
      <c r="B13" s="64"/>
      <c r="C13" s="64"/>
      <c r="D13" s="8" t="s">
        <v>24</v>
      </c>
      <c r="E13" s="10"/>
      <c r="F13" s="8"/>
      <c r="G13" s="8"/>
      <c r="H13" s="9"/>
      <c r="I13" s="9">
        <f>SUM(I11:I12)</f>
        <v>0</v>
      </c>
      <c r="J13" s="8"/>
      <c r="K13" s="1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7"/>
    </row>
    <row r="14" spans="1:24" ht="82.5" customHeight="1">
      <c r="A14" s="64"/>
      <c r="B14" s="64"/>
      <c r="C14" s="64"/>
      <c r="D14" s="66" t="s">
        <v>31</v>
      </c>
      <c r="E14" s="66">
        <v>2022</v>
      </c>
      <c r="F14" s="23" t="s">
        <v>32</v>
      </c>
      <c r="G14" s="23">
        <v>9</v>
      </c>
      <c r="H14" s="5">
        <v>50000000</v>
      </c>
      <c r="I14" s="6">
        <f>G14*H14</f>
        <v>450000000</v>
      </c>
      <c r="J14" s="66" t="s">
        <v>27</v>
      </c>
      <c r="K14" s="66" t="s">
        <v>33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7"/>
    </row>
    <row r="15" spans="1:24" ht="33">
      <c r="A15" s="64"/>
      <c r="B15" s="64"/>
      <c r="C15" s="64"/>
      <c r="D15" s="64"/>
      <c r="E15" s="64"/>
      <c r="F15" s="23" t="s">
        <v>34</v>
      </c>
      <c r="G15" s="23">
        <v>2</v>
      </c>
      <c r="H15" s="5">
        <v>700000000</v>
      </c>
      <c r="I15" s="6">
        <f t="shared" ref="I15:I20" si="2">(G15*H15)</f>
        <v>1400000000</v>
      </c>
      <c r="J15" s="64"/>
      <c r="K15" s="6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7"/>
    </row>
    <row r="16" spans="1:24" ht="40.5" customHeight="1">
      <c r="A16" s="64"/>
      <c r="B16" s="64"/>
      <c r="C16" s="64"/>
      <c r="D16" s="64"/>
      <c r="E16" s="65"/>
      <c r="F16" s="23" t="s">
        <v>35</v>
      </c>
      <c r="G16" s="23">
        <v>1</v>
      </c>
      <c r="H16" s="5">
        <v>700000000</v>
      </c>
      <c r="I16" s="6">
        <f t="shared" si="2"/>
        <v>700000000</v>
      </c>
      <c r="J16" s="64"/>
      <c r="K16" s="6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7"/>
    </row>
    <row r="17" spans="1:24" ht="45" customHeight="1">
      <c r="A17" s="64"/>
      <c r="B17" s="64"/>
      <c r="C17" s="64"/>
      <c r="D17" s="64"/>
      <c r="E17" s="66">
        <v>2026</v>
      </c>
      <c r="F17" s="23" t="s">
        <v>34</v>
      </c>
      <c r="G17" s="23">
        <v>25</v>
      </c>
      <c r="H17" s="5">
        <v>700000000</v>
      </c>
      <c r="I17" s="6">
        <f t="shared" si="2"/>
        <v>17500000000</v>
      </c>
      <c r="J17" s="64"/>
      <c r="K17" s="6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7"/>
    </row>
    <row r="18" spans="1:24" ht="16.5" customHeight="1">
      <c r="A18" s="64"/>
      <c r="B18" s="64"/>
      <c r="C18" s="64"/>
      <c r="D18" s="64"/>
      <c r="E18" s="65"/>
      <c r="F18" s="23" t="s">
        <v>36</v>
      </c>
      <c r="G18" s="23">
        <v>10</v>
      </c>
      <c r="H18" s="5">
        <v>700000000</v>
      </c>
      <c r="I18" s="6">
        <f t="shared" si="2"/>
        <v>7000000000</v>
      </c>
      <c r="J18" s="64"/>
      <c r="K18" s="6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7"/>
    </row>
    <row r="19" spans="1:24" ht="33">
      <c r="A19" s="64"/>
      <c r="B19" s="64"/>
      <c r="C19" s="64"/>
      <c r="D19" s="64"/>
      <c r="E19" s="66">
        <v>2030</v>
      </c>
      <c r="F19" s="23" t="s">
        <v>34</v>
      </c>
      <c r="G19" s="23">
        <v>25</v>
      </c>
      <c r="H19" s="5">
        <v>700000000</v>
      </c>
      <c r="I19" s="6">
        <f t="shared" si="2"/>
        <v>17500000000</v>
      </c>
      <c r="J19" s="64"/>
      <c r="K19" s="6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7"/>
    </row>
    <row r="20" spans="1:24" ht="16.5" customHeight="1">
      <c r="A20" s="64"/>
      <c r="B20" s="64"/>
      <c r="C20" s="64"/>
      <c r="D20" s="65"/>
      <c r="E20" s="65"/>
      <c r="F20" s="23" t="s">
        <v>36</v>
      </c>
      <c r="G20" s="23">
        <v>15</v>
      </c>
      <c r="H20" s="5">
        <v>700000000</v>
      </c>
      <c r="I20" s="6">
        <f t="shared" si="2"/>
        <v>10500000000</v>
      </c>
      <c r="J20" s="65"/>
      <c r="K20" s="6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7"/>
    </row>
    <row r="21" spans="1:24" ht="15.75" customHeight="1">
      <c r="A21" s="64"/>
      <c r="B21" s="65"/>
      <c r="C21" s="65"/>
      <c r="D21" s="8"/>
      <c r="E21" s="10"/>
      <c r="F21" s="8"/>
      <c r="G21" s="8"/>
      <c r="H21" s="13"/>
      <c r="I21" s="9">
        <f>SUM(I14:I20)</f>
        <v>55050000000</v>
      </c>
      <c r="J21" s="8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7"/>
    </row>
    <row r="22" spans="1:24" ht="51.75" customHeight="1">
      <c r="A22" s="64"/>
      <c r="B22" s="66" t="s">
        <v>37</v>
      </c>
      <c r="C22" s="66" t="s">
        <v>38</v>
      </c>
      <c r="D22" s="63" t="s">
        <v>39</v>
      </c>
      <c r="E22" s="23">
        <v>2022</v>
      </c>
      <c r="F22" s="23" t="s">
        <v>40</v>
      </c>
      <c r="G22" s="14">
        <v>0</v>
      </c>
      <c r="H22" s="5">
        <v>0</v>
      </c>
      <c r="I22" s="15">
        <f t="shared" ref="I22:I23" si="3">H22</f>
        <v>0</v>
      </c>
      <c r="J22" s="66" t="s">
        <v>41</v>
      </c>
      <c r="K22" s="66" t="s">
        <v>42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7"/>
    </row>
    <row r="23" spans="1:24" ht="30" customHeight="1">
      <c r="A23" s="64"/>
      <c r="B23" s="64"/>
      <c r="C23" s="64"/>
      <c r="D23" s="64"/>
      <c r="E23" s="63">
        <v>2026</v>
      </c>
      <c r="F23" s="23" t="s">
        <v>43</v>
      </c>
      <c r="G23" s="16">
        <v>1</v>
      </c>
      <c r="H23" s="5">
        <v>250000000</v>
      </c>
      <c r="I23" s="15">
        <f t="shared" si="3"/>
        <v>250000000</v>
      </c>
      <c r="J23" s="64"/>
      <c r="K23" s="6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7"/>
    </row>
    <row r="24" spans="1:24" ht="30.75" customHeight="1">
      <c r="A24" s="64"/>
      <c r="B24" s="64"/>
      <c r="C24" s="64"/>
      <c r="D24" s="64"/>
      <c r="E24" s="65"/>
      <c r="F24" s="23" t="s">
        <v>44</v>
      </c>
      <c r="G24" s="16">
        <v>0</v>
      </c>
      <c r="H24" s="5">
        <v>1500000000</v>
      </c>
      <c r="I24" s="15"/>
      <c r="J24" s="64"/>
      <c r="K24" s="6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7"/>
    </row>
    <row r="25" spans="1:24" ht="75" customHeight="1">
      <c r="A25" s="64"/>
      <c r="B25" s="64"/>
      <c r="C25" s="64"/>
      <c r="D25" s="65"/>
      <c r="E25" s="23">
        <v>2030</v>
      </c>
      <c r="F25" s="23" t="s">
        <v>45</v>
      </c>
      <c r="G25" s="14">
        <f>G22*1.6</f>
        <v>0</v>
      </c>
      <c r="H25" s="17"/>
      <c r="I25" s="15">
        <f>H25</f>
        <v>0</v>
      </c>
      <c r="J25" s="65"/>
      <c r="K25" s="65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7"/>
    </row>
    <row r="26" spans="1:24" ht="15.75" customHeight="1">
      <c r="A26" s="64"/>
      <c r="B26" s="64"/>
      <c r="C26" s="64"/>
      <c r="D26" s="8" t="s">
        <v>24</v>
      </c>
      <c r="E26" s="8"/>
      <c r="F26" s="8"/>
      <c r="G26" s="8"/>
      <c r="H26" s="18"/>
      <c r="I26" s="9">
        <f>SUM(I22:I25)</f>
        <v>250000000</v>
      </c>
      <c r="J26" s="10"/>
      <c r="K26" s="19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7"/>
    </row>
    <row r="27" spans="1:24" ht="15.75" customHeight="1">
      <c r="A27" s="64"/>
      <c r="B27" s="64"/>
      <c r="C27" s="64"/>
      <c r="D27" s="66" t="s">
        <v>46</v>
      </c>
      <c r="E27" s="23">
        <v>2022</v>
      </c>
      <c r="F27" s="23" t="s">
        <v>47</v>
      </c>
      <c r="G27" s="14">
        <v>5</v>
      </c>
      <c r="H27" s="5" t="s">
        <v>48</v>
      </c>
      <c r="I27" s="15" t="str">
        <f>H27</f>
        <v xml:space="preserve">100.000.000 - 3.000.000.000 </v>
      </c>
      <c r="J27" s="66" t="s">
        <v>49</v>
      </c>
      <c r="K27" s="66" t="s">
        <v>50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7"/>
    </row>
    <row r="28" spans="1:24" ht="37.5" customHeight="1">
      <c r="A28" s="64"/>
      <c r="B28" s="64"/>
      <c r="C28" s="64"/>
      <c r="D28" s="64"/>
      <c r="E28" s="23">
        <v>2026</v>
      </c>
      <c r="F28" s="23" t="s">
        <v>47</v>
      </c>
      <c r="G28" s="14">
        <v>8</v>
      </c>
      <c r="H28" s="5" t="s">
        <v>48</v>
      </c>
      <c r="I28" s="5" t="s">
        <v>48</v>
      </c>
      <c r="J28" s="64"/>
      <c r="K28" s="6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7"/>
    </row>
    <row r="29" spans="1:24" ht="15.75" customHeight="1">
      <c r="A29" s="64"/>
      <c r="B29" s="64"/>
      <c r="C29" s="64"/>
      <c r="D29" s="64"/>
      <c r="E29" s="66">
        <v>2030</v>
      </c>
      <c r="F29" s="66" t="s">
        <v>47</v>
      </c>
      <c r="G29" s="69">
        <v>8</v>
      </c>
      <c r="H29" s="71" t="s">
        <v>48</v>
      </c>
      <c r="I29" s="72"/>
      <c r="J29" s="64"/>
      <c r="K29" s="6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7"/>
    </row>
    <row r="30" spans="1:24" ht="15.75" customHeight="1">
      <c r="A30" s="64"/>
      <c r="B30" s="64"/>
      <c r="C30" s="64"/>
      <c r="D30" s="65"/>
      <c r="E30" s="65"/>
      <c r="F30" s="65"/>
      <c r="G30" s="70"/>
      <c r="H30" s="65"/>
      <c r="I30" s="73"/>
      <c r="J30" s="65"/>
      <c r="K30" s="65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7"/>
    </row>
    <row r="31" spans="1:24" ht="15.75" customHeight="1">
      <c r="A31" s="65"/>
      <c r="B31" s="65"/>
      <c r="C31" s="65"/>
      <c r="D31" s="8" t="s">
        <v>24</v>
      </c>
      <c r="E31" s="10"/>
      <c r="F31" s="8"/>
      <c r="G31" s="8"/>
      <c r="H31" s="20"/>
      <c r="I31" s="9"/>
      <c r="J31" s="10"/>
      <c r="K31" s="2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7"/>
    </row>
    <row r="32" spans="1:24" ht="30.75" customHeight="1">
      <c r="A32" s="67" t="s">
        <v>51</v>
      </c>
      <c r="B32" s="66" t="s">
        <v>52</v>
      </c>
      <c r="C32" s="66" t="s">
        <v>53</v>
      </c>
      <c r="D32" s="63" t="s">
        <v>54</v>
      </c>
      <c r="E32" s="66">
        <v>2022</v>
      </c>
      <c r="F32" s="23" t="s">
        <v>55</v>
      </c>
      <c r="G32" s="23">
        <v>10</v>
      </c>
      <c r="H32" s="5">
        <v>4000000000</v>
      </c>
      <c r="I32" s="5">
        <f t="shared" ref="I32:I37" si="4">G32*H32</f>
        <v>40000000000</v>
      </c>
      <c r="J32" s="66" t="s">
        <v>27</v>
      </c>
      <c r="K32" s="66" t="s">
        <v>56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7"/>
    </row>
    <row r="33" spans="1:24" ht="15.75" customHeight="1">
      <c r="A33" s="64"/>
      <c r="B33" s="64"/>
      <c r="C33" s="64"/>
      <c r="D33" s="64"/>
      <c r="E33" s="65"/>
      <c r="F33" s="23" t="s">
        <v>57</v>
      </c>
      <c r="G33" s="23">
        <v>5</v>
      </c>
      <c r="H33" s="5">
        <v>4000000000</v>
      </c>
      <c r="I33" s="5">
        <f t="shared" si="4"/>
        <v>20000000000</v>
      </c>
      <c r="J33" s="64"/>
      <c r="K33" s="64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7"/>
    </row>
    <row r="34" spans="1:24" ht="15.75" customHeight="1">
      <c r="A34" s="64"/>
      <c r="B34" s="64"/>
      <c r="C34" s="64"/>
      <c r="D34" s="64"/>
      <c r="E34" s="66">
        <v>2026</v>
      </c>
      <c r="F34" s="23" t="s">
        <v>55</v>
      </c>
      <c r="G34" s="23">
        <v>15</v>
      </c>
      <c r="H34" s="5">
        <v>4000000000</v>
      </c>
      <c r="I34" s="5">
        <f t="shared" si="4"/>
        <v>60000000000</v>
      </c>
      <c r="J34" s="64"/>
      <c r="K34" s="64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7"/>
    </row>
    <row r="35" spans="1:24" ht="15.75" customHeight="1">
      <c r="A35" s="64"/>
      <c r="B35" s="64"/>
      <c r="C35" s="64"/>
      <c r="D35" s="64"/>
      <c r="E35" s="65"/>
      <c r="F35" s="23" t="s">
        <v>57</v>
      </c>
      <c r="G35" s="23">
        <v>10</v>
      </c>
      <c r="H35" s="5">
        <v>4000000000</v>
      </c>
      <c r="I35" s="5">
        <f t="shared" si="4"/>
        <v>40000000000</v>
      </c>
      <c r="J35" s="64"/>
      <c r="K35" s="6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7"/>
    </row>
    <row r="36" spans="1:24" ht="57" customHeight="1">
      <c r="A36" s="64"/>
      <c r="B36" s="64"/>
      <c r="C36" s="64"/>
      <c r="D36" s="64"/>
      <c r="E36" s="66">
        <v>2030</v>
      </c>
      <c r="F36" s="23" t="s">
        <v>55</v>
      </c>
      <c r="G36" s="23">
        <v>20</v>
      </c>
      <c r="H36" s="5">
        <v>4000000000</v>
      </c>
      <c r="I36" s="5">
        <f t="shared" si="4"/>
        <v>80000000000</v>
      </c>
      <c r="J36" s="64"/>
      <c r="K36" s="6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7"/>
    </row>
    <row r="37" spans="1:24" ht="51" customHeight="1">
      <c r="A37" s="64"/>
      <c r="B37" s="64"/>
      <c r="C37" s="64"/>
      <c r="D37" s="65"/>
      <c r="E37" s="65"/>
      <c r="F37" s="23" t="s">
        <v>57</v>
      </c>
      <c r="G37" s="23">
        <v>15</v>
      </c>
      <c r="H37" s="5">
        <v>4000000000</v>
      </c>
      <c r="I37" s="5">
        <f t="shared" si="4"/>
        <v>60000000000</v>
      </c>
      <c r="J37" s="65"/>
      <c r="K37" s="65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7"/>
    </row>
    <row r="38" spans="1:24" ht="15.75" customHeight="1">
      <c r="A38" s="64"/>
      <c r="B38" s="65"/>
      <c r="C38" s="65"/>
      <c r="D38" s="8" t="s">
        <v>24</v>
      </c>
      <c r="E38" s="10"/>
      <c r="F38" s="10"/>
      <c r="G38" s="10"/>
      <c r="H38" s="9">
        <f t="shared" ref="H38:I38" si="5">SUM(H32:H37)</f>
        <v>24000000000</v>
      </c>
      <c r="I38" s="9">
        <f t="shared" si="5"/>
        <v>300000000000</v>
      </c>
      <c r="J38" s="10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7"/>
    </row>
    <row r="39" spans="1:24" ht="15.75" customHeight="1">
      <c r="A39" s="64"/>
      <c r="B39" s="66" t="s">
        <v>58</v>
      </c>
      <c r="C39" s="66" t="s">
        <v>59</v>
      </c>
      <c r="D39" s="66" t="s">
        <v>60</v>
      </c>
      <c r="E39" s="23">
        <v>2022</v>
      </c>
      <c r="F39" s="23" t="s">
        <v>61</v>
      </c>
      <c r="G39" s="23">
        <v>0</v>
      </c>
      <c r="H39" s="5">
        <v>0</v>
      </c>
      <c r="I39" s="5">
        <f>G39*H39</f>
        <v>0</v>
      </c>
      <c r="J39" s="66" t="s">
        <v>27</v>
      </c>
      <c r="K39" s="66" t="s">
        <v>62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7"/>
    </row>
    <row r="40" spans="1:24" ht="15.75" customHeight="1">
      <c r="A40" s="64"/>
      <c r="B40" s="64"/>
      <c r="C40" s="64"/>
      <c r="D40" s="64"/>
      <c r="E40" s="23">
        <v>2026</v>
      </c>
      <c r="F40" s="23" t="s">
        <v>63</v>
      </c>
      <c r="G40" s="23">
        <v>50</v>
      </c>
      <c r="H40" s="5">
        <v>500000000</v>
      </c>
      <c r="I40" s="5">
        <f>G40*H41</f>
        <v>25000000000</v>
      </c>
      <c r="J40" s="64"/>
      <c r="K40" s="6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7"/>
    </row>
    <row r="41" spans="1:24" ht="32.25" customHeight="1">
      <c r="A41" s="64"/>
      <c r="B41" s="64"/>
      <c r="C41" s="64"/>
      <c r="D41" s="65"/>
      <c r="E41" s="23">
        <v>2030</v>
      </c>
      <c r="F41" s="23" t="s">
        <v>64</v>
      </c>
      <c r="G41" s="23">
        <v>80</v>
      </c>
      <c r="H41" s="5">
        <v>500000000</v>
      </c>
      <c r="I41" s="5">
        <f>(G41*H41)</f>
        <v>40000000000</v>
      </c>
      <c r="J41" s="65"/>
      <c r="K41" s="65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7"/>
    </row>
    <row r="42" spans="1:24" ht="37.5" customHeight="1">
      <c r="A42" s="64"/>
      <c r="B42" s="64"/>
      <c r="C42" s="64"/>
      <c r="D42" s="8" t="s">
        <v>24</v>
      </c>
      <c r="E42" s="10"/>
      <c r="F42" s="8"/>
      <c r="G42" s="8"/>
      <c r="H42" s="22">
        <f t="shared" ref="H42:I42" si="6">SUM(H39:H41)</f>
        <v>1000000000</v>
      </c>
      <c r="I42" s="9">
        <f t="shared" si="6"/>
        <v>65000000000</v>
      </c>
      <c r="J42" s="10"/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7"/>
    </row>
    <row r="43" spans="1:24" ht="15.75" customHeight="1">
      <c r="A43" s="64"/>
      <c r="B43" s="64"/>
      <c r="C43" s="64"/>
      <c r="D43" s="66" t="s">
        <v>65</v>
      </c>
      <c r="E43" s="23">
        <v>2022</v>
      </c>
      <c r="F43" s="23" t="s">
        <v>66</v>
      </c>
      <c r="G43" s="23">
        <v>100</v>
      </c>
      <c r="H43" s="24">
        <v>1690000</v>
      </c>
      <c r="I43" s="5">
        <f t="shared" ref="I43:I45" si="7">G43*H43</f>
        <v>169000000</v>
      </c>
      <c r="J43" s="66" t="s">
        <v>27</v>
      </c>
      <c r="K43" s="66" t="s">
        <v>67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7"/>
    </row>
    <row r="44" spans="1:24" ht="15.75" customHeight="1">
      <c r="A44" s="64"/>
      <c r="B44" s="64"/>
      <c r="C44" s="64"/>
      <c r="D44" s="64"/>
      <c r="E44" s="23">
        <v>2026</v>
      </c>
      <c r="F44" s="23" t="s">
        <v>66</v>
      </c>
      <c r="G44" s="23">
        <v>500</v>
      </c>
      <c r="H44" s="5">
        <v>1690000</v>
      </c>
      <c r="I44" s="5">
        <f t="shared" si="7"/>
        <v>845000000</v>
      </c>
      <c r="J44" s="64"/>
      <c r="K44" s="64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7"/>
    </row>
    <row r="45" spans="1:24" ht="15.75" customHeight="1">
      <c r="A45" s="64"/>
      <c r="B45" s="64"/>
      <c r="C45" s="64"/>
      <c r="D45" s="65"/>
      <c r="E45" s="23">
        <v>2030</v>
      </c>
      <c r="F45" s="23" t="s">
        <v>66</v>
      </c>
      <c r="G45" s="23">
        <v>1000</v>
      </c>
      <c r="H45" s="5">
        <v>1690000</v>
      </c>
      <c r="I45" s="5">
        <f t="shared" si="7"/>
        <v>1690000000</v>
      </c>
      <c r="J45" s="65"/>
      <c r="K45" s="65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7"/>
    </row>
    <row r="46" spans="1:24" ht="15.75" customHeight="1">
      <c r="A46" s="64"/>
      <c r="B46" s="64"/>
      <c r="C46" s="65"/>
      <c r="D46" s="8" t="s">
        <v>24</v>
      </c>
      <c r="E46" s="10"/>
      <c r="F46" s="10"/>
      <c r="G46" s="8"/>
      <c r="H46" s="22">
        <f t="shared" ref="H46:I46" si="8">SUM(H43:H45)</f>
        <v>5070000</v>
      </c>
      <c r="I46" s="9">
        <f t="shared" si="8"/>
        <v>2704000000</v>
      </c>
      <c r="J46" s="10"/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7"/>
    </row>
    <row r="47" spans="1:24" ht="27" customHeight="1">
      <c r="A47" s="64"/>
      <c r="B47" s="64"/>
      <c r="C47" s="66" t="s">
        <v>68</v>
      </c>
      <c r="D47" s="66" t="s">
        <v>69</v>
      </c>
      <c r="E47" s="23">
        <v>2022</v>
      </c>
      <c r="F47" s="23" t="s">
        <v>70</v>
      </c>
      <c r="G47" s="23">
        <v>10</v>
      </c>
      <c r="H47" s="5">
        <v>1500000</v>
      </c>
      <c r="I47" s="5">
        <f t="shared" ref="I47:I49" si="9">(G47*H47)</f>
        <v>15000000</v>
      </c>
      <c r="J47" s="66" t="s">
        <v>27</v>
      </c>
      <c r="K47" s="66" t="s">
        <v>71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7"/>
    </row>
    <row r="48" spans="1:24" ht="33" customHeight="1">
      <c r="A48" s="64"/>
      <c r="B48" s="64"/>
      <c r="C48" s="64"/>
      <c r="D48" s="64"/>
      <c r="E48" s="23">
        <v>2026</v>
      </c>
      <c r="F48" s="23" t="s">
        <v>70</v>
      </c>
      <c r="G48" s="23">
        <v>20</v>
      </c>
      <c r="H48" s="5">
        <v>1500000</v>
      </c>
      <c r="I48" s="5">
        <f t="shared" si="9"/>
        <v>30000000</v>
      </c>
      <c r="J48" s="64"/>
      <c r="K48" s="6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7"/>
    </row>
    <row r="49" spans="1:24" ht="27" customHeight="1">
      <c r="A49" s="64"/>
      <c r="B49" s="64"/>
      <c r="C49" s="64"/>
      <c r="D49" s="65"/>
      <c r="E49" s="23">
        <v>2030</v>
      </c>
      <c r="F49" s="23" t="s">
        <v>70</v>
      </c>
      <c r="G49" s="23">
        <v>20</v>
      </c>
      <c r="H49" s="5">
        <v>1500000</v>
      </c>
      <c r="I49" s="5">
        <f t="shared" si="9"/>
        <v>30000000</v>
      </c>
      <c r="J49" s="65"/>
      <c r="K49" s="65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7"/>
    </row>
    <row r="50" spans="1:24" ht="15.75" customHeight="1">
      <c r="A50" s="64"/>
      <c r="B50" s="65"/>
      <c r="C50" s="65"/>
      <c r="D50" s="8" t="s">
        <v>24</v>
      </c>
      <c r="E50" s="10"/>
      <c r="F50" s="10"/>
      <c r="G50" s="8">
        <f>SUM(G47:G49)</f>
        <v>50</v>
      </c>
      <c r="H50" s="22"/>
      <c r="I50" s="9">
        <f>SUM(I47:I49)</f>
        <v>75000000</v>
      </c>
      <c r="J50" s="10"/>
      <c r="K50" s="10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7"/>
    </row>
    <row r="51" spans="1:24" ht="72" customHeight="1">
      <c r="A51" s="64"/>
      <c r="B51" s="66" t="s">
        <v>72</v>
      </c>
      <c r="C51" s="63" t="s">
        <v>73</v>
      </c>
      <c r="D51" s="63" t="s">
        <v>74</v>
      </c>
      <c r="E51" s="23">
        <v>2022</v>
      </c>
      <c r="F51" s="23" t="s">
        <v>75</v>
      </c>
      <c r="G51" s="23">
        <v>1</v>
      </c>
      <c r="H51" s="5">
        <v>0</v>
      </c>
      <c r="I51" s="5">
        <v>0</v>
      </c>
      <c r="J51" s="63" t="s">
        <v>27</v>
      </c>
      <c r="K51" s="90" t="s">
        <v>76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7"/>
    </row>
    <row r="52" spans="1:24" ht="73.5" customHeight="1">
      <c r="A52" s="64"/>
      <c r="B52" s="64"/>
      <c r="C52" s="64"/>
      <c r="D52" s="64"/>
      <c r="E52" s="23">
        <v>2026</v>
      </c>
      <c r="F52" s="23" t="s">
        <v>77</v>
      </c>
      <c r="G52" s="23">
        <v>5</v>
      </c>
      <c r="H52" s="5">
        <v>500000000</v>
      </c>
      <c r="I52" s="5">
        <f t="shared" ref="I52:I53" si="10">(G52*H52)</f>
        <v>2500000000</v>
      </c>
      <c r="J52" s="64"/>
      <c r="K52" s="64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7"/>
    </row>
    <row r="53" spans="1:24" ht="99">
      <c r="A53" s="64"/>
      <c r="B53" s="64"/>
      <c r="C53" s="64"/>
      <c r="D53" s="65"/>
      <c r="E53" s="23">
        <v>2030</v>
      </c>
      <c r="F53" s="23" t="s">
        <v>78</v>
      </c>
      <c r="G53" s="23">
        <v>10</v>
      </c>
      <c r="H53" s="5">
        <v>500000000</v>
      </c>
      <c r="I53" s="5">
        <f t="shared" si="10"/>
        <v>5000000000</v>
      </c>
      <c r="J53" s="65"/>
      <c r="K53" s="65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7"/>
    </row>
    <row r="54" spans="1:24" ht="21.75" customHeight="1">
      <c r="A54" s="64"/>
      <c r="B54" s="64"/>
      <c r="C54" s="65"/>
      <c r="D54" s="8" t="s">
        <v>24</v>
      </c>
      <c r="E54" s="10"/>
      <c r="F54" s="10"/>
      <c r="G54" s="10"/>
      <c r="H54" s="22"/>
      <c r="I54" s="9">
        <f>SUM(I51:I53)</f>
        <v>7500000000</v>
      </c>
      <c r="J54" s="10"/>
      <c r="K54" s="10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7"/>
    </row>
    <row r="55" spans="1:24" ht="40.5" customHeight="1">
      <c r="A55" s="64"/>
      <c r="B55" s="64"/>
      <c r="C55" s="66" t="s">
        <v>79</v>
      </c>
      <c r="D55" s="66" t="s">
        <v>80</v>
      </c>
      <c r="E55" s="66">
        <v>2022</v>
      </c>
      <c r="F55" s="23" t="s">
        <v>81</v>
      </c>
      <c r="G55" s="23">
        <v>1</v>
      </c>
      <c r="H55" s="5">
        <v>1000000000</v>
      </c>
      <c r="I55" s="5">
        <f t="shared" ref="I55:I60" si="11">(G55*H55)</f>
        <v>1000000000</v>
      </c>
      <c r="J55" s="66" t="s">
        <v>27</v>
      </c>
      <c r="K55" s="66" t="s">
        <v>82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7"/>
    </row>
    <row r="56" spans="1:24" ht="15.75" customHeight="1">
      <c r="A56" s="64"/>
      <c r="B56" s="64"/>
      <c r="C56" s="64"/>
      <c r="D56" s="64"/>
      <c r="E56" s="65"/>
      <c r="F56" s="23" t="s">
        <v>83</v>
      </c>
      <c r="G56" s="23">
        <v>0</v>
      </c>
      <c r="H56" s="5">
        <v>0</v>
      </c>
      <c r="I56" s="5">
        <f t="shared" si="11"/>
        <v>0</v>
      </c>
      <c r="J56" s="64"/>
      <c r="K56" s="64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7"/>
    </row>
    <row r="57" spans="1:24" ht="15.75" customHeight="1">
      <c r="A57" s="64"/>
      <c r="B57" s="64"/>
      <c r="C57" s="64"/>
      <c r="D57" s="64"/>
      <c r="E57" s="66">
        <v>2026</v>
      </c>
      <c r="F57" s="23" t="s">
        <v>84</v>
      </c>
      <c r="G57" s="23">
        <v>1</v>
      </c>
      <c r="H57" s="5">
        <v>2500000000</v>
      </c>
      <c r="I57" s="5">
        <f t="shared" si="11"/>
        <v>2500000000</v>
      </c>
      <c r="J57" s="64"/>
      <c r="K57" s="6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7"/>
    </row>
    <row r="58" spans="1:24" ht="15.75" customHeight="1">
      <c r="A58" s="64"/>
      <c r="B58" s="64"/>
      <c r="C58" s="64"/>
      <c r="D58" s="64"/>
      <c r="E58" s="65"/>
      <c r="F58" s="23" t="s">
        <v>85</v>
      </c>
      <c r="G58" s="23">
        <v>0</v>
      </c>
      <c r="H58" s="5">
        <v>0</v>
      </c>
      <c r="I58" s="5">
        <f t="shared" si="11"/>
        <v>0</v>
      </c>
      <c r="J58" s="64"/>
      <c r="K58" s="64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7"/>
    </row>
    <row r="59" spans="1:24" ht="15.75" customHeight="1">
      <c r="A59" s="64"/>
      <c r="B59" s="64"/>
      <c r="C59" s="64"/>
      <c r="D59" s="64"/>
      <c r="E59" s="66">
        <v>2030</v>
      </c>
      <c r="F59" s="23" t="s">
        <v>86</v>
      </c>
      <c r="G59" s="23">
        <v>1</v>
      </c>
      <c r="H59" s="5">
        <v>2500000000</v>
      </c>
      <c r="I59" s="5">
        <f t="shared" si="11"/>
        <v>2500000000</v>
      </c>
      <c r="J59" s="64"/>
      <c r="K59" s="64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7"/>
    </row>
    <row r="60" spans="1:24" ht="58.5" customHeight="1">
      <c r="A60" s="64"/>
      <c r="B60" s="64"/>
      <c r="C60" s="64"/>
      <c r="D60" s="65"/>
      <c r="E60" s="65"/>
      <c r="F60" s="23" t="s">
        <v>87</v>
      </c>
      <c r="G60" s="23">
        <v>0</v>
      </c>
      <c r="H60" s="5">
        <v>0</v>
      </c>
      <c r="I60" s="5">
        <f t="shared" si="11"/>
        <v>0</v>
      </c>
      <c r="J60" s="65"/>
      <c r="K60" s="65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7"/>
    </row>
    <row r="61" spans="1:24" ht="15.75" customHeight="1">
      <c r="A61" s="65"/>
      <c r="B61" s="65"/>
      <c r="C61" s="65"/>
      <c r="D61" s="8" t="s">
        <v>24</v>
      </c>
      <c r="E61" s="10"/>
      <c r="F61" s="10"/>
      <c r="G61" s="10"/>
      <c r="H61" s="22"/>
      <c r="I61" s="9">
        <f>SUM(I55:I60)</f>
        <v>6000000000</v>
      </c>
      <c r="J61" s="10"/>
      <c r="K61" s="10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7"/>
    </row>
    <row r="62" spans="1:24" ht="34.5" customHeight="1">
      <c r="A62" s="67" t="s">
        <v>88</v>
      </c>
      <c r="B62" s="66" t="s">
        <v>89</v>
      </c>
      <c r="C62" s="66" t="s">
        <v>90</v>
      </c>
      <c r="D62" s="66" t="s">
        <v>91</v>
      </c>
      <c r="E62" s="23">
        <v>2022</v>
      </c>
      <c r="F62" s="23" t="s">
        <v>92</v>
      </c>
      <c r="G62" s="23">
        <v>2</v>
      </c>
      <c r="H62" s="5">
        <v>5000000000</v>
      </c>
      <c r="I62" s="5">
        <f t="shared" ref="I62:I64" si="12">(G62*H62)</f>
        <v>10000000000</v>
      </c>
      <c r="J62" s="66" t="s">
        <v>27</v>
      </c>
      <c r="K62" s="66" t="s">
        <v>93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7"/>
    </row>
    <row r="63" spans="1:24" ht="33.75" customHeight="1">
      <c r="A63" s="64"/>
      <c r="B63" s="64"/>
      <c r="C63" s="64"/>
      <c r="D63" s="64"/>
      <c r="E63" s="23">
        <v>2026</v>
      </c>
      <c r="F63" s="23" t="s">
        <v>92</v>
      </c>
      <c r="G63" s="23">
        <v>6</v>
      </c>
      <c r="H63" s="5">
        <v>5000000000</v>
      </c>
      <c r="I63" s="5">
        <f t="shared" si="12"/>
        <v>30000000000</v>
      </c>
      <c r="J63" s="64"/>
      <c r="K63" s="64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7"/>
    </row>
    <row r="64" spans="1:24" ht="72.75" customHeight="1">
      <c r="A64" s="64"/>
      <c r="B64" s="64"/>
      <c r="C64" s="64"/>
      <c r="D64" s="65"/>
      <c r="E64" s="23">
        <v>2030</v>
      </c>
      <c r="F64" s="23" t="s">
        <v>92</v>
      </c>
      <c r="G64" s="23">
        <v>10</v>
      </c>
      <c r="H64" s="5">
        <v>5000000000</v>
      </c>
      <c r="I64" s="5">
        <f t="shared" si="12"/>
        <v>50000000000</v>
      </c>
      <c r="J64" s="65"/>
      <c r="K64" s="65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7"/>
    </row>
    <row r="65" spans="1:24" ht="15.75" customHeight="1">
      <c r="A65" s="64"/>
      <c r="B65" s="64"/>
      <c r="C65" s="64"/>
      <c r="D65" s="8" t="s">
        <v>24</v>
      </c>
      <c r="E65" s="10"/>
      <c r="F65" s="10"/>
      <c r="G65" s="10"/>
      <c r="H65" s="22"/>
      <c r="I65" s="9">
        <f>SUM(I62:I64)</f>
        <v>90000000000</v>
      </c>
      <c r="J65" s="10"/>
      <c r="K65" s="10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7"/>
    </row>
    <row r="66" spans="1:24" ht="15.75" customHeight="1">
      <c r="A66" s="64"/>
      <c r="B66" s="64"/>
      <c r="C66" s="64"/>
      <c r="D66" s="66" t="s">
        <v>94</v>
      </c>
      <c r="E66" s="23">
        <v>2022</v>
      </c>
      <c r="F66" s="23" t="s">
        <v>95</v>
      </c>
      <c r="G66" s="23">
        <v>1</v>
      </c>
      <c r="H66" s="5">
        <v>50000000</v>
      </c>
      <c r="I66" s="5">
        <v>50000000</v>
      </c>
      <c r="J66" s="66" t="s">
        <v>96</v>
      </c>
      <c r="K66" s="66" t="s">
        <v>97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7"/>
    </row>
    <row r="67" spans="1:24" ht="60" customHeight="1">
      <c r="A67" s="64"/>
      <c r="B67" s="64"/>
      <c r="C67" s="64"/>
      <c r="D67" s="64"/>
      <c r="E67" s="23">
        <v>2026</v>
      </c>
      <c r="F67" s="23" t="s">
        <v>98</v>
      </c>
      <c r="G67" s="23">
        <v>5</v>
      </c>
      <c r="H67" s="5">
        <v>600000000</v>
      </c>
      <c r="I67" s="5">
        <f t="shared" ref="I67:I68" si="13">+G67*H67</f>
        <v>3000000000</v>
      </c>
      <c r="J67" s="64"/>
      <c r="K67" s="64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7"/>
    </row>
    <row r="68" spans="1:24" ht="36.75" customHeight="1">
      <c r="A68" s="64"/>
      <c r="B68" s="64"/>
      <c r="C68" s="64"/>
      <c r="D68" s="65"/>
      <c r="E68" s="23">
        <v>2030</v>
      </c>
      <c r="F68" s="23" t="s">
        <v>98</v>
      </c>
      <c r="G68" s="23">
        <v>8</v>
      </c>
      <c r="H68" s="5">
        <v>800000000</v>
      </c>
      <c r="I68" s="5">
        <f t="shared" si="13"/>
        <v>6400000000</v>
      </c>
      <c r="J68" s="65"/>
      <c r="K68" s="65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7"/>
    </row>
    <row r="69" spans="1:24" ht="15.75" customHeight="1">
      <c r="A69" s="64"/>
      <c r="B69" s="64"/>
      <c r="C69" s="65"/>
      <c r="D69" s="8" t="s">
        <v>24</v>
      </c>
      <c r="E69" s="10"/>
      <c r="F69" s="10"/>
      <c r="G69" s="10"/>
      <c r="H69" s="22" t="s">
        <v>99</v>
      </c>
      <c r="I69" s="9">
        <f>SUM(I66:I68)</f>
        <v>9450000000</v>
      </c>
      <c r="J69" s="10" t="s">
        <v>99</v>
      </c>
      <c r="K69" s="10" t="s">
        <v>99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7"/>
    </row>
    <row r="70" spans="1:24" ht="15.75" customHeight="1">
      <c r="A70" s="64"/>
      <c r="B70" s="64"/>
      <c r="C70" s="66" t="s">
        <v>100</v>
      </c>
      <c r="D70" s="66" t="s">
        <v>101</v>
      </c>
      <c r="E70" s="23">
        <v>2022</v>
      </c>
      <c r="F70" s="23" t="s">
        <v>102</v>
      </c>
      <c r="G70" s="23">
        <v>5</v>
      </c>
      <c r="H70" s="5">
        <v>2000000000</v>
      </c>
      <c r="I70" s="5">
        <f t="shared" ref="I70:I72" si="14">(G70*H70)</f>
        <v>10000000000</v>
      </c>
      <c r="J70" s="66" t="s">
        <v>27</v>
      </c>
      <c r="K70" s="66" t="s">
        <v>103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7"/>
    </row>
    <row r="71" spans="1:24" ht="15.75" customHeight="1">
      <c r="A71" s="64"/>
      <c r="B71" s="64"/>
      <c r="C71" s="64"/>
      <c r="D71" s="64"/>
      <c r="E71" s="23">
        <v>2026</v>
      </c>
      <c r="F71" s="23" t="s">
        <v>102</v>
      </c>
      <c r="G71" s="23">
        <v>15</v>
      </c>
      <c r="H71" s="5">
        <v>2000000000</v>
      </c>
      <c r="I71" s="5">
        <f t="shared" si="14"/>
        <v>30000000000</v>
      </c>
      <c r="J71" s="64"/>
      <c r="K71" s="64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7"/>
    </row>
    <row r="72" spans="1:24" ht="15.75" customHeight="1">
      <c r="A72" s="64"/>
      <c r="B72" s="64"/>
      <c r="C72" s="64"/>
      <c r="D72" s="65"/>
      <c r="E72" s="23">
        <v>2030</v>
      </c>
      <c r="F72" s="23" t="s">
        <v>102</v>
      </c>
      <c r="G72" s="23">
        <v>15</v>
      </c>
      <c r="H72" s="5">
        <v>2000000000</v>
      </c>
      <c r="I72" s="5">
        <f t="shared" si="14"/>
        <v>30000000000</v>
      </c>
      <c r="J72" s="65"/>
      <c r="K72" s="65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7"/>
    </row>
    <row r="73" spans="1:24" ht="15.75" customHeight="1">
      <c r="A73" s="64"/>
      <c r="B73" s="64"/>
      <c r="C73" s="65"/>
      <c r="D73" s="8" t="s">
        <v>24</v>
      </c>
      <c r="E73" s="8"/>
      <c r="F73" s="8"/>
      <c r="G73" s="8"/>
      <c r="H73" s="9"/>
      <c r="I73" s="9">
        <f>SUM(I70:I72)</f>
        <v>70000000000</v>
      </c>
      <c r="J73" s="8"/>
      <c r="K73" s="8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7"/>
    </row>
    <row r="74" spans="1:24" ht="46.5" customHeight="1">
      <c r="A74" s="64"/>
      <c r="B74" s="64"/>
      <c r="C74" s="66" t="s">
        <v>104</v>
      </c>
      <c r="D74" s="63" t="s">
        <v>105</v>
      </c>
      <c r="E74" s="23">
        <v>2022</v>
      </c>
      <c r="F74" s="23" t="s">
        <v>106</v>
      </c>
      <c r="G74" s="23">
        <v>1</v>
      </c>
      <c r="H74" s="5">
        <v>500000000</v>
      </c>
      <c r="I74" s="5">
        <f t="shared" ref="I74:I76" si="15">(G74*H74)</f>
        <v>500000000</v>
      </c>
      <c r="J74" s="66" t="s">
        <v>27</v>
      </c>
      <c r="K74" s="66" t="s">
        <v>107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7"/>
    </row>
    <row r="75" spans="1:24" ht="51" customHeight="1">
      <c r="A75" s="64"/>
      <c r="B75" s="64"/>
      <c r="C75" s="64"/>
      <c r="D75" s="64"/>
      <c r="E75" s="23">
        <v>2026</v>
      </c>
      <c r="F75" s="23" t="s">
        <v>108</v>
      </c>
      <c r="G75" s="23">
        <v>2</v>
      </c>
      <c r="H75" s="5">
        <v>3000000000</v>
      </c>
      <c r="I75" s="5">
        <f t="shared" si="15"/>
        <v>6000000000</v>
      </c>
      <c r="J75" s="64"/>
      <c r="K75" s="64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7"/>
    </row>
    <row r="76" spans="1:24" ht="46.5" customHeight="1">
      <c r="A76" s="64"/>
      <c r="B76" s="64"/>
      <c r="C76" s="64"/>
      <c r="D76" s="65"/>
      <c r="E76" s="23">
        <v>2030</v>
      </c>
      <c r="F76" s="23" t="s">
        <v>109</v>
      </c>
      <c r="G76" s="23">
        <v>3</v>
      </c>
      <c r="H76" s="5">
        <v>3000000000</v>
      </c>
      <c r="I76" s="5">
        <f t="shared" si="15"/>
        <v>9000000000</v>
      </c>
      <c r="J76" s="65"/>
      <c r="K76" s="65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7"/>
    </row>
    <row r="77" spans="1:24" ht="15.75" customHeight="1">
      <c r="A77" s="64"/>
      <c r="B77" s="64"/>
      <c r="C77" s="64"/>
      <c r="D77" s="8" t="s">
        <v>24</v>
      </c>
      <c r="E77" s="10"/>
      <c r="F77" s="10"/>
      <c r="G77" s="10"/>
      <c r="H77" s="22"/>
      <c r="I77" s="9">
        <f>SUM(I74:I76)</f>
        <v>15500000000</v>
      </c>
      <c r="J77" s="10"/>
      <c r="K77" s="10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7"/>
    </row>
    <row r="78" spans="1:24" ht="54.75" customHeight="1">
      <c r="A78" s="64"/>
      <c r="B78" s="64"/>
      <c r="C78" s="64"/>
      <c r="D78" s="63" t="s">
        <v>110</v>
      </c>
      <c r="E78" s="66">
        <v>2026</v>
      </c>
      <c r="F78" s="23" t="s">
        <v>111</v>
      </c>
      <c r="G78" s="23">
        <v>1</v>
      </c>
      <c r="H78" s="5">
        <v>8000000000</v>
      </c>
      <c r="I78" s="5">
        <f t="shared" ref="I78:I80" si="16">(G78*H78)</f>
        <v>8000000000</v>
      </c>
      <c r="J78" s="66" t="s">
        <v>27</v>
      </c>
      <c r="K78" s="66" t="s">
        <v>112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7"/>
    </row>
    <row r="79" spans="1:24" ht="45" customHeight="1">
      <c r="A79" s="64"/>
      <c r="B79" s="64"/>
      <c r="C79" s="64"/>
      <c r="D79" s="64"/>
      <c r="E79" s="65"/>
      <c r="F79" s="23" t="s">
        <v>113</v>
      </c>
      <c r="G79" s="23">
        <v>3</v>
      </c>
      <c r="H79" s="5">
        <v>6000000000</v>
      </c>
      <c r="I79" s="5">
        <f t="shared" si="16"/>
        <v>18000000000</v>
      </c>
      <c r="J79" s="64"/>
      <c r="K79" s="64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7"/>
    </row>
    <row r="80" spans="1:24" ht="27.75" customHeight="1">
      <c r="A80" s="64"/>
      <c r="B80" s="64"/>
      <c r="C80" s="64"/>
      <c r="D80" s="65"/>
      <c r="E80" s="23">
        <v>2030</v>
      </c>
      <c r="F80" s="23" t="s">
        <v>114</v>
      </c>
      <c r="G80" s="23">
        <v>3</v>
      </c>
      <c r="H80" s="5">
        <v>6000000000</v>
      </c>
      <c r="I80" s="5">
        <f t="shared" si="16"/>
        <v>18000000000</v>
      </c>
      <c r="J80" s="65"/>
      <c r="K80" s="65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7"/>
    </row>
    <row r="81" spans="1:24" ht="12" customHeight="1">
      <c r="A81" s="64"/>
      <c r="B81" s="64"/>
      <c r="C81" s="64"/>
      <c r="D81" s="8" t="s">
        <v>24</v>
      </c>
      <c r="E81" s="10"/>
      <c r="F81" s="10"/>
      <c r="G81" s="10"/>
      <c r="H81" s="9"/>
      <c r="I81" s="9">
        <f>SUM(I78:I80)</f>
        <v>44000000000</v>
      </c>
      <c r="J81" s="10"/>
      <c r="K81" s="10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7"/>
    </row>
    <row r="82" spans="1:24" ht="36.75" customHeight="1">
      <c r="A82" s="64"/>
      <c r="B82" s="64"/>
      <c r="C82" s="64"/>
      <c r="D82" s="63" t="s">
        <v>115</v>
      </c>
      <c r="E82" s="23">
        <v>2022</v>
      </c>
      <c r="F82" s="23" t="s">
        <v>116</v>
      </c>
      <c r="G82" s="23">
        <v>1</v>
      </c>
      <c r="H82" s="5">
        <v>0</v>
      </c>
      <c r="I82" s="5">
        <f t="shared" ref="I82:I84" si="17">(G82*H82)</f>
        <v>0</v>
      </c>
      <c r="J82" s="66" t="s">
        <v>96</v>
      </c>
      <c r="K82" s="66" t="s">
        <v>117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7"/>
    </row>
    <row r="83" spans="1:24" ht="30" customHeight="1">
      <c r="A83" s="64"/>
      <c r="B83" s="64"/>
      <c r="C83" s="64"/>
      <c r="D83" s="64"/>
      <c r="E83" s="23">
        <v>2026</v>
      </c>
      <c r="F83" s="23" t="s">
        <v>118</v>
      </c>
      <c r="G83" s="23">
        <v>2</v>
      </c>
      <c r="H83" s="5">
        <v>0</v>
      </c>
      <c r="I83" s="5">
        <f t="shared" si="17"/>
        <v>0</v>
      </c>
      <c r="J83" s="64"/>
      <c r="K83" s="64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7"/>
    </row>
    <row r="84" spans="1:24" ht="36.75" customHeight="1">
      <c r="A84" s="64"/>
      <c r="B84" s="64"/>
      <c r="C84" s="64"/>
      <c r="D84" s="65"/>
      <c r="E84" s="23">
        <v>2030</v>
      </c>
      <c r="F84" s="23" t="s">
        <v>119</v>
      </c>
      <c r="G84" s="23">
        <v>2</v>
      </c>
      <c r="H84" s="5">
        <v>0</v>
      </c>
      <c r="I84" s="5">
        <f t="shared" si="17"/>
        <v>0</v>
      </c>
      <c r="J84" s="65"/>
      <c r="K84" s="65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7"/>
    </row>
    <row r="85" spans="1:24" ht="25.5" customHeight="1">
      <c r="A85" s="64"/>
      <c r="B85" s="65"/>
      <c r="C85" s="65"/>
      <c r="D85" s="8" t="s">
        <v>24</v>
      </c>
      <c r="E85" s="10"/>
      <c r="F85" s="10"/>
      <c r="G85" s="10"/>
      <c r="H85" s="22"/>
      <c r="I85" s="9">
        <f>SUM(I82:I84)</f>
        <v>0</v>
      </c>
      <c r="J85" s="10"/>
      <c r="K85" s="10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7"/>
    </row>
    <row r="86" spans="1:24" ht="42" customHeight="1">
      <c r="A86" s="64"/>
      <c r="B86" s="66" t="s">
        <v>120</v>
      </c>
      <c r="C86" s="66" t="s">
        <v>121</v>
      </c>
      <c r="D86" s="66" t="s">
        <v>122</v>
      </c>
      <c r="E86" s="23">
        <v>2022</v>
      </c>
      <c r="F86" s="23" t="s">
        <v>123</v>
      </c>
      <c r="G86" s="23">
        <v>3</v>
      </c>
      <c r="H86" s="5">
        <v>200000000</v>
      </c>
      <c r="I86" s="5">
        <f t="shared" ref="I86:I88" si="18">(G86*H86)</f>
        <v>600000000</v>
      </c>
      <c r="J86" s="66" t="s">
        <v>96</v>
      </c>
      <c r="K86" s="66" t="s">
        <v>124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7"/>
    </row>
    <row r="87" spans="1:24" ht="48.75" customHeight="1">
      <c r="A87" s="64"/>
      <c r="B87" s="64"/>
      <c r="C87" s="64"/>
      <c r="D87" s="64"/>
      <c r="E87" s="23">
        <v>2026</v>
      </c>
      <c r="F87" s="23" t="s">
        <v>123</v>
      </c>
      <c r="G87" s="23">
        <v>5</v>
      </c>
      <c r="H87" s="5">
        <v>300000000</v>
      </c>
      <c r="I87" s="5">
        <f t="shared" si="18"/>
        <v>1500000000</v>
      </c>
      <c r="J87" s="64"/>
      <c r="K87" s="64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7"/>
    </row>
    <row r="88" spans="1:24" ht="55.5" customHeight="1">
      <c r="A88" s="64"/>
      <c r="B88" s="64"/>
      <c r="C88" s="64"/>
      <c r="D88" s="65"/>
      <c r="E88" s="23">
        <v>2030</v>
      </c>
      <c r="F88" s="23" t="s">
        <v>123</v>
      </c>
      <c r="G88" s="23">
        <v>10</v>
      </c>
      <c r="H88" s="5">
        <v>400000000</v>
      </c>
      <c r="I88" s="5">
        <f t="shared" si="18"/>
        <v>4000000000</v>
      </c>
      <c r="J88" s="65"/>
      <c r="K88" s="65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7"/>
    </row>
    <row r="89" spans="1:24" ht="36.75" customHeight="1">
      <c r="A89" s="65"/>
      <c r="B89" s="65"/>
      <c r="C89" s="65"/>
      <c r="D89" s="8" t="s">
        <v>24</v>
      </c>
      <c r="E89" s="10"/>
      <c r="F89" s="10"/>
      <c r="G89" s="10"/>
      <c r="H89" s="22"/>
      <c r="I89" s="9">
        <f>SUM(I86:I88)</f>
        <v>6100000000</v>
      </c>
      <c r="J89" s="10"/>
      <c r="K89" s="10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7"/>
    </row>
    <row r="90" spans="1:24" ht="50.25" customHeight="1">
      <c r="A90" s="67"/>
      <c r="B90" s="66" t="s">
        <v>125</v>
      </c>
      <c r="C90" s="66" t="s">
        <v>126</v>
      </c>
      <c r="D90" s="63" t="s">
        <v>127</v>
      </c>
      <c r="E90" s="23">
        <v>2022</v>
      </c>
      <c r="F90" s="23" t="s">
        <v>128</v>
      </c>
      <c r="G90" s="23">
        <v>1</v>
      </c>
      <c r="H90" s="5">
        <v>1700000000</v>
      </c>
      <c r="I90" s="6">
        <f t="shared" ref="I90:I92" si="19">(G90*H90)</f>
        <v>1700000000</v>
      </c>
      <c r="J90" s="63" t="s">
        <v>27</v>
      </c>
      <c r="K90" s="66" t="s">
        <v>129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7"/>
    </row>
    <row r="91" spans="1:24" ht="15.75" customHeight="1">
      <c r="A91" s="64"/>
      <c r="B91" s="64"/>
      <c r="C91" s="64"/>
      <c r="D91" s="64"/>
      <c r="E91" s="23">
        <v>2026</v>
      </c>
      <c r="F91" s="23" t="s">
        <v>128</v>
      </c>
      <c r="G91" s="23">
        <v>3</v>
      </c>
      <c r="H91" s="5">
        <v>1700000000</v>
      </c>
      <c r="I91" s="6">
        <f t="shared" si="19"/>
        <v>5100000000</v>
      </c>
      <c r="J91" s="64"/>
      <c r="K91" s="64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7"/>
    </row>
    <row r="92" spans="1:24" ht="31.5" customHeight="1">
      <c r="A92" s="64"/>
      <c r="B92" s="64"/>
      <c r="C92" s="64"/>
      <c r="D92" s="65"/>
      <c r="E92" s="23">
        <v>2030</v>
      </c>
      <c r="F92" s="23" t="s">
        <v>128</v>
      </c>
      <c r="G92" s="23">
        <v>5</v>
      </c>
      <c r="H92" s="5">
        <v>1700000000</v>
      </c>
      <c r="I92" s="6">
        <f t="shared" si="19"/>
        <v>8500000000</v>
      </c>
      <c r="J92" s="65"/>
      <c r="K92" s="65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7"/>
    </row>
    <row r="93" spans="1:24" ht="19.5" customHeight="1">
      <c r="A93" s="64"/>
      <c r="B93" s="65"/>
      <c r="C93" s="65"/>
      <c r="D93" s="8"/>
      <c r="E93" s="10"/>
      <c r="F93" s="10"/>
      <c r="G93" s="10"/>
      <c r="H93" s="22"/>
      <c r="I93" s="9">
        <f>SUM(I90:I92)</f>
        <v>15300000000</v>
      </c>
      <c r="J93" s="10"/>
      <c r="K93" s="10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7"/>
    </row>
    <row r="94" spans="1:24" ht="15.75" customHeight="1">
      <c r="A94" s="64"/>
      <c r="B94" s="66" t="s">
        <v>130</v>
      </c>
      <c r="C94" s="66" t="s">
        <v>131</v>
      </c>
      <c r="D94" s="66" t="s">
        <v>132</v>
      </c>
      <c r="E94" s="23">
        <v>2022</v>
      </c>
      <c r="F94" s="23" t="s">
        <v>128</v>
      </c>
      <c r="G94" s="23">
        <v>3</v>
      </c>
      <c r="H94" s="5">
        <v>5000000000</v>
      </c>
      <c r="I94" s="5">
        <f t="shared" ref="I94:I96" si="20">(G94*H94)</f>
        <v>15000000000</v>
      </c>
      <c r="J94" s="66" t="s">
        <v>133</v>
      </c>
      <c r="K94" s="66" t="s">
        <v>99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7"/>
    </row>
    <row r="95" spans="1:24" ht="15.75" customHeight="1">
      <c r="A95" s="64"/>
      <c r="B95" s="64"/>
      <c r="C95" s="64"/>
      <c r="D95" s="64"/>
      <c r="E95" s="23">
        <v>2026</v>
      </c>
      <c r="F95" s="23" t="s">
        <v>128</v>
      </c>
      <c r="G95" s="23">
        <v>10</v>
      </c>
      <c r="H95" s="5">
        <v>5000000000</v>
      </c>
      <c r="I95" s="5">
        <f t="shared" si="20"/>
        <v>50000000000</v>
      </c>
      <c r="J95" s="64"/>
      <c r="K95" s="64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7"/>
    </row>
    <row r="96" spans="1:24" ht="15.75" customHeight="1">
      <c r="A96" s="64"/>
      <c r="B96" s="64"/>
      <c r="C96" s="64"/>
      <c r="D96" s="65"/>
      <c r="E96" s="23">
        <v>2030</v>
      </c>
      <c r="F96" s="23" t="s">
        <v>128</v>
      </c>
      <c r="G96" s="23">
        <v>10</v>
      </c>
      <c r="H96" s="5">
        <v>5000000000</v>
      </c>
      <c r="I96" s="5">
        <f t="shared" si="20"/>
        <v>50000000000</v>
      </c>
      <c r="J96" s="65"/>
      <c r="K96" s="65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7"/>
    </row>
    <row r="97" spans="1:24" ht="15.75" customHeight="1">
      <c r="A97" s="64"/>
      <c r="B97" s="64"/>
      <c r="C97" s="64"/>
      <c r="D97" s="8" t="s">
        <v>24</v>
      </c>
      <c r="E97" s="10"/>
      <c r="F97" s="10" t="s">
        <v>99</v>
      </c>
      <c r="G97" s="10" t="s">
        <v>99</v>
      </c>
      <c r="H97" s="22" t="s">
        <v>99</v>
      </c>
      <c r="I97" s="9">
        <f>SUM(I94:I96)</f>
        <v>115000000000</v>
      </c>
      <c r="J97" s="10" t="s">
        <v>99</v>
      </c>
      <c r="K97" s="10" t="s">
        <v>99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7"/>
    </row>
    <row r="98" spans="1:24" ht="15.75" customHeight="1">
      <c r="A98" s="64"/>
      <c r="B98" s="64"/>
      <c r="C98" s="66" t="s">
        <v>134</v>
      </c>
      <c r="D98" s="66" t="s">
        <v>135</v>
      </c>
      <c r="E98" s="23">
        <v>2022</v>
      </c>
      <c r="F98" s="23" t="s">
        <v>136</v>
      </c>
      <c r="G98" s="23">
        <v>1</v>
      </c>
      <c r="H98" s="5">
        <v>150000000</v>
      </c>
      <c r="I98" s="6">
        <f t="shared" ref="I98:I100" si="21">(G98*H98)</f>
        <v>150000000</v>
      </c>
      <c r="J98" s="66" t="s">
        <v>27</v>
      </c>
      <c r="K98" s="66" t="s">
        <v>99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7"/>
    </row>
    <row r="99" spans="1:24" ht="15.75" customHeight="1">
      <c r="A99" s="64"/>
      <c r="B99" s="64"/>
      <c r="C99" s="64"/>
      <c r="D99" s="64"/>
      <c r="E99" s="23">
        <v>2026</v>
      </c>
      <c r="F99" s="23" t="s">
        <v>137</v>
      </c>
      <c r="G99" s="23">
        <v>10</v>
      </c>
      <c r="H99" s="5">
        <v>3000000000</v>
      </c>
      <c r="I99" s="6">
        <f t="shared" si="21"/>
        <v>30000000000</v>
      </c>
      <c r="J99" s="64"/>
      <c r="K99" s="64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7"/>
    </row>
    <row r="100" spans="1:24" ht="15.75" customHeight="1">
      <c r="A100" s="64"/>
      <c r="B100" s="64"/>
      <c r="C100" s="64"/>
      <c r="D100" s="65"/>
      <c r="E100" s="23">
        <v>2030</v>
      </c>
      <c r="F100" s="23" t="s">
        <v>137</v>
      </c>
      <c r="G100" s="23">
        <v>20</v>
      </c>
      <c r="H100" s="5">
        <v>3000000000</v>
      </c>
      <c r="I100" s="6">
        <f t="shared" si="21"/>
        <v>60000000000</v>
      </c>
      <c r="J100" s="65"/>
      <c r="K100" s="65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7"/>
    </row>
    <row r="101" spans="1:24" ht="31.5" customHeight="1">
      <c r="A101" s="64"/>
      <c r="B101" s="64"/>
      <c r="C101" s="65"/>
      <c r="D101" s="8" t="s">
        <v>24</v>
      </c>
      <c r="E101" s="10" t="s">
        <v>99</v>
      </c>
      <c r="F101" s="10" t="s">
        <v>99</v>
      </c>
      <c r="G101" s="10"/>
      <c r="H101" s="22" t="s">
        <v>99</v>
      </c>
      <c r="I101" s="9">
        <f>SUM(I98:I100)</f>
        <v>90150000000</v>
      </c>
      <c r="J101" s="10" t="s">
        <v>99</v>
      </c>
      <c r="K101" s="10" t="s">
        <v>99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7"/>
    </row>
    <row r="102" spans="1:24" ht="27.75" customHeight="1">
      <c r="A102" s="64"/>
      <c r="B102" s="64"/>
      <c r="C102" s="66" t="s">
        <v>138</v>
      </c>
      <c r="D102" s="63" t="s">
        <v>139</v>
      </c>
      <c r="E102" s="23">
        <v>2022</v>
      </c>
      <c r="F102" s="45" t="s">
        <v>139</v>
      </c>
      <c r="G102" s="45">
        <v>1</v>
      </c>
      <c r="H102" s="5">
        <v>5000000000</v>
      </c>
      <c r="I102" s="6">
        <f t="shared" ref="I102:I104" si="22">(G102*H102)</f>
        <v>5000000000</v>
      </c>
      <c r="J102" s="66" t="s">
        <v>27</v>
      </c>
      <c r="K102" s="63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7"/>
    </row>
    <row r="103" spans="1:24" ht="31.5" customHeight="1">
      <c r="A103" s="64"/>
      <c r="B103" s="64"/>
      <c r="C103" s="64"/>
      <c r="D103" s="64"/>
      <c r="E103" s="23">
        <v>2026</v>
      </c>
      <c r="F103" s="45" t="s">
        <v>139</v>
      </c>
      <c r="G103" s="45">
        <v>5</v>
      </c>
      <c r="H103" s="5">
        <v>5000000000</v>
      </c>
      <c r="I103" s="6">
        <f t="shared" si="22"/>
        <v>25000000000</v>
      </c>
      <c r="J103" s="64"/>
      <c r="K103" s="64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7"/>
    </row>
    <row r="104" spans="1:24" ht="15.75" customHeight="1">
      <c r="A104" s="64"/>
      <c r="B104" s="64"/>
      <c r="C104" s="64"/>
      <c r="D104" s="65"/>
      <c r="E104" s="23">
        <v>2030</v>
      </c>
      <c r="F104" s="45" t="s">
        <v>139</v>
      </c>
      <c r="G104" s="45">
        <v>10</v>
      </c>
      <c r="H104" s="5">
        <v>5000000000</v>
      </c>
      <c r="I104" s="6">
        <f t="shared" si="22"/>
        <v>50000000000</v>
      </c>
      <c r="J104" s="65"/>
      <c r="K104" s="65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7"/>
    </row>
    <row r="105" spans="1:24" ht="15.75" customHeight="1">
      <c r="A105" s="64"/>
      <c r="B105" s="64"/>
      <c r="C105" s="64"/>
      <c r="D105" s="19" t="s">
        <v>24</v>
      </c>
      <c r="E105" s="25"/>
      <c r="F105" s="26"/>
      <c r="G105" s="26"/>
      <c r="H105" s="27"/>
      <c r="I105" s="13">
        <f>SUM(I102:I104)</f>
        <v>80000000000</v>
      </c>
      <c r="J105" s="26"/>
      <c r="K105" s="26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7"/>
    </row>
    <row r="106" spans="1:24" ht="15.75" customHeight="1">
      <c r="A106" s="68" t="s">
        <v>140</v>
      </c>
      <c r="B106" s="63" t="s">
        <v>141</v>
      </c>
      <c r="C106" s="63" t="s">
        <v>141</v>
      </c>
      <c r="D106" s="63" t="s">
        <v>142</v>
      </c>
      <c r="E106" s="45">
        <v>2022</v>
      </c>
      <c r="F106" s="45" t="s">
        <v>143</v>
      </c>
      <c r="G106" s="45">
        <v>1</v>
      </c>
      <c r="H106" s="6">
        <v>150000000</v>
      </c>
      <c r="I106" s="6">
        <f t="shared" ref="I106:I108" si="23">(G106*H106)</f>
        <v>150000000</v>
      </c>
      <c r="J106" s="63" t="s">
        <v>27</v>
      </c>
      <c r="K106" s="63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9"/>
      <c r="X106" s="29"/>
    </row>
    <row r="107" spans="1:24" ht="15.75" customHeight="1">
      <c r="A107" s="64"/>
      <c r="B107" s="64"/>
      <c r="C107" s="64"/>
      <c r="D107" s="64"/>
      <c r="E107" s="45">
        <v>2026</v>
      </c>
      <c r="F107" s="45" t="s">
        <v>144</v>
      </c>
      <c r="G107" s="45">
        <v>2</v>
      </c>
      <c r="H107" s="6">
        <v>18000000000</v>
      </c>
      <c r="I107" s="6">
        <f t="shared" si="23"/>
        <v>36000000000</v>
      </c>
      <c r="J107" s="64"/>
      <c r="K107" s="64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9"/>
      <c r="X107" s="29"/>
    </row>
    <row r="108" spans="1:24" ht="15.75" customHeight="1">
      <c r="A108" s="64"/>
      <c r="B108" s="64"/>
      <c r="C108" s="64"/>
      <c r="D108" s="65"/>
      <c r="E108" s="45">
        <v>2030</v>
      </c>
      <c r="F108" s="45" t="s">
        <v>145</v>
      </c>
      <c r="G108" s="45">
        <v>2</v>
      </c>
      <c r="H108" s="6">
        <v>18000000000</v>
      </c>
      <c r="I108" s="6">
        <f t="shared" si="23"/>
        <v>36000000000</v>
      </c>
      <c r="J108" s="65"/>
      <c r="K108" s="6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9"/>
      <c r="X108" s="29"/>
    </row>
    <row r="109" spans="1:24" ht="15.75" customHeight="1">
      <c r="A109" s="64"/>
      <c r="B109" s="64"/>
      <c r="C109" s="65"/>
      <c r="D109" s="8" t="s">
        <v>24</v>
      </c>
      <c r="E109" s="10"/>
      <c r="F109" s="10"/>
      <c r="G109" s="10"/>
      <c r="H109" s="22"/>
      <c r="I109" s="9">
        <f>SUM(I106:I108)</f>
        <v>72150000000</v>
      </c>
      <c r="J109" s="10"/>
      <c r="K109" s="10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9"/>
      <c r="X109" s="29"/>
    </row>
    <row r="110" spans="1:24" ht="15.75" customHeight="1">
      <c r="A110" s="64"/>
      <c r="B110" s="64"/>
      <c r="C110" s="63" t="s">
        <v>146</v>
      </c>
      <c r="D110" s="63" t="s">
        <v>147</v>
      </c>
      <c r="E110" s="45">
        <v>2022</v>
      </c>
      <c r="F110" s="45" t="s">
        <v>148</v>
      </c>
      <c r="G110" s="45">
        <v>1</v>
      </c>
      <c r="H110" s="6">
        <v>150000000</v>
      </c>
      <c r="I110" s="6">
        <f>G110*H110</f>
        <v>150000000</v>
      </c>
      <c r="J110" s="63" t="s">
        <v>27</v>
      </c>
      <c r="K110" s="63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9"/>
      <c r="X110" s="29"/>
    </row>
    <row r="111" spans="1:24" ht="15.75" customHeight="1">
      <c r="A111" s="64"/>
      <c r="B111" s="64"/>
      <c r="C111" s="64"/>
      <c r="D111" s="64"/>
      <c r="E111" s="45">
        <v>2026</v>
      </c>
      <c r="F111" s="45" t="s">
        <v>149</v>
      </c>
      <c r="G111" s="45">
        <v>5</v>
      </c>
      <c r="H111" s="6">
        <v>5000000000</v>
      </c>
      <c r="I111" s="6">
        <f t="shared" ref="I111:I112" si="24">(G111*H111)</f>
        <v>25000000000</v>
      </c>
      <c r="J111" s="64"/>
      <c r="K111" s="64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9"/>
      <c r="X111" s="29"/>
    </row>
    <row r="112" spans="1:24" ht="15.75" customHeight="1">
      <c r="A112" s="64"/>
      <c r="B112" s="64"/>
      <c r="C112" s="64"/>
      <c r="D112" s="65"/>
      <c r="E112" s="45">
        <v>2030</v>
      </c>
      <c r="F112" s="45" t="s">
        <v>150</v>
      </c>
      <c r="G112" s="45">
        <v>10</v>
      </c>
      <c r="H112" s="6">
        <v>5000000000</v>
      </c>
      <c r="I112" s="6">
        <f t="shared" si="24"/>
        <v>50000000000</v>
      </c>
      <c r="J112" s="65"/>
      <c r="K112" s="6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9"/>
      <c r="X112" s="29"/>
    </row>
    <row r="113" spans="1:24" ht="21.75" customHeight="1">
      <c r="A113" s="64"/>
      <c r="B113" s="64"/>
      <c r="C113" s="65"/>
      <c r="D113" s="8" t="s">
        <v>24</v>
      </c>
      <c r="E113" s="10"/>
      <c r="F113" s="10"/>
      <c r="G113" s="10"/>
      <c r="H113" s="22"/>
      <c r="I113" s="9">
        <f>SUM(I110:I112)</f>
        <v>75150000000</v>
      </c>
      <c r="J113" s="10" t="s">
        <v>99</v>
      </c>
      <c r="K113" s="10" t="s">
        <v>99</v>
      </c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9"/>
      <c r="X113" s="29"/>
    </row>
    <row r="114" spans="1:24" ht="32.25" customHeight="1">
      <c r="A114" s="64"/>
      <c r="B114" s="64"/>
      <c r="C114" s="63" t="s">
        <v>151</v>
      </c>
      <c r="D114" s="63" t="s">
        <v>152</v>
      </c>
      <c r="E114" s="45">
        <v>2022</v>
      </c>
      <c r="F114" s="45" t="s">
        <v>153</v>
      </c>
      <c r="G114" s="45">
        <v>1</v>
      </c>
      <c r="H114" s="6">
        <v>150000000</v>
      </c>
      <c r="I114" s="6">
        <f t="shared" ref="I114:I116" si="25">(G114*H114)</f>
        <v>150000000</v>
      </c>
      <c r="J114" s="63" t="s">
        <v>27</v>
      </c>
      <c r="K114" s="63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9"/>
      <c r="X114" s="29"/>
    </row>
    <row r="115" spans="1:24" ht="32.25" customHeight="1">
      <c r="A115" s="64"/>
      <c r="B115" s="64"/>
      <c r="C115" s="64"/>
      <c r="D115" s="64"/>
      <c r="E115" s="45">
        <v>2026</v>
      </c>
      <c r="F115" s="45" t="s">
        <v>154</v>
      </c>
      <c r="G115" s="45">
        <v>6</v>
      </c>
      <c r="H115" s="6">
        <v>5000000000</v>
      </c>
      <c r="I115" s="6">
        <f t="shared" si="25"/>
        <v>30000000000</v>
      </c>
      <c r="J115" s="64"/>
      <c r="K115" s="64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9"/>
      <c r="X115" s="29"/>
    </row>
    <row r="116" spans="1:24" ht="36" customHeight="1">
      <c r="A116" s="64"/>
      <c r="B116" s="64"/>
      <c r="C116" s="64"/>
      <c r="D116" s="65"/>
      <c r="E116" s="45">
        <v>2030</v>
      </c>
      <c r="F116" s="45" t="s">
        <v>155</v>
      </c>
      <c r="G116" s="45">
        <v>6</v>
      </c>
      <c r="H116" s="6">
        <v>5000000000</v>
      </c>
      <c r="I116" s="6">
        <f t="shared" si="25"/>
        <v>30000000000</v>
      </c>
      <c r="J116" s="65"/>
      <c r="K116" s="6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9"/>
      <c r="X116" s="29"/>
    </row>
    <row r="117" spans="1:24" ht="15.75" customHeight="1">
      <c r="A117" s="64"/>
      <c r="B117" s="65"/>
      <c r="C117" s="65"/>
      <c r="D117" s="8" t="s">
        <v>24</v>
      </c>
      <c r="E117" s="10"/>
      <c r="F117" s="10"/>
      <c r="G117" s="10"/>
      <c r="H117" s="22"/>
      <c r="I117" s="9">
        <f>SUM(I114:I116)</f>
        <v>60150000000</v>
      </c>
      <c r="J117" s="10"/>
      <c r="K117" s="10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9"/>
      <c r="X117" s="29"/>
    </row>
    <row r="118" spans="1:24" ht="33" customHeight="1">
      <c r="A118" s="64"/>
      <c r="B118" s="63" t="s">
        <v>156</v>
      </c>
      <c r="C118" s="63" t="s">
        <v>157</v>
      </c>
      <c r="D118" s="63" t="s">
        <v>158</v>
      </c>
      <c r="E118" s="45">
        <v>2022</v>
      </c>
      <c r="F118" s="45" t="s">
        <v>159</v>
      </c>
      <c r="G118" s="45">
        <v>1</v>
      </c>
      <c r="H118" s="6">
        <v>150000000</v>
      </c>
      <c r="I118" s="6">
        <f t="shared" ref="I118:I120" si="26">(G118*H118)</f>
        <v>150000000</v>
      </c>
      <c r="J118" s="63" t="s">
        <v>27</v>
      </c>
      <c r="K118" s="63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9"/>
      <c r="X118" s="29"/>
    </row>
    <row r="119" spans="1:24" ht="33" customHeight="1">
      <c r="A119" s="64"/>
      <c r="B119" s="64"/>
      <c r="C119" s="64"/>
      <c r="D119" s="64"/>
      <c r="E119" s="45">
        <v>2026</v>
      </c>
      <c r="F119" s="45" t="s">
        <v>160</v>
      </c>
      <c r="G119" s="45">
        <v>5</v>
      </c>
      <c r="H119" s="6">
        <v>5000000000</v>
      </c>
      <c r="I119" s="6">
        <f t="shared" si="26"/>
        <v>25000000000</v>
      </c>
      <c r="J119" s="64"/>
      <c r="K119" s="64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9"/>
      <c r="X119" s="29"/>
    </row>
    <row r="120" spans="1:24" ht="33" customHeight="1">
      <c r="A120" s="64"/>
      <c r="B120" s="64"/>
      <c r="C120" s="64"/>
      <c r="D120" s="65"/>
      <c r="E120" s="45">
        <v>2030</v>
      </c>
      <c r="F120" s="45" t="s">
        <v>161</v>
      </c>
      <c r="G120" s="45">
        <v>5</v>
      </c>
      <c r="H120" s="6">
        <v>5000000000</v>
      </c>
      <c r="I120" s="6">
        <f t="shared" si="26"/>
        <v>25000000000</v>
      </c>
      <c r="J120" s="65"/>
      <c r="K120" s="6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9"/>
      <c r="X120" s="29"/>
    </row>
    <row r="121" spans="1:24" ht="18" customHeight="1">
      <c r="A121" s="65"/>
      <c r="B121" s="65"/>
      <c r="C121" s="65"/>
      <c r="D121" s="8" t="s">
        <v>24</v>
      </c>
      <c r="E121" s="10"/>
      <c r="F121" s="10"/>
      <c r="G121" s="10"/>
      <c r="H121" s="22"/>
      <c r="I121" s="9">
        <f>SUM(I118:I120)</f>
        <v>50150000000</v>
      </c>
      <c r="J121" s="10" t="s">
        <v>99</v>
      </c>
      <c r="K121" s="10" t="s">
        <v>99</v>
      </c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9"/>
      <c r="X121" s="29"/>
    </row>
    <row r="122" spans="1:24" ht="15.75" customHeight="1">
      <c r="A122" s="2"/>
      <c r="B122" s="30"/>
      <c r="C122" s="30"/>
      <c r="D122" s="31"/>
      <c r="E122" s="31"/>
      <c r="G122" s="31"/>
      <c r="H122" s="32"/>
      <c r="I122" s="32"/>
      <c r="J122" s="33"/>
      <c r="K122" s="31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4" ht="15.75" customHeight="1">
      <c r="A123" s="2"/>
      <c r="B123" s="30"/>
      <c r="C123" s="34"/>
      <c r="D123" s="34"/>
      <c r="E123" s="31"/>
      <c r="F123" s="31"/>
      <c r="G123" s="32"/>
      <c r="H123" s="35"/>
      <c r="I123" s="31"/>
      <c r="J123" s="31"/>
      <c r="K123" s="31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4" ht="15.75" customHeight="1">
      <c r="A124" s="36"/>
      <c r="B124" s="31"/>
      <c r="C124" s="2"/>
      <c r="D124" s="2"/>
      <c r="E124" s="2"/>
      <c r="F124" s="2"/>
      <c r="G124" s="2"/>
      <c r="H124" s="37"/>
      <c r="I124" s="37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4" ht="15.75" customHeight="1">
      <c r="A125" s="36"/>
      <c r="B125" s="2"/>
      <c r="C125" s="2"/>
      <c r="D125" s="2"/>
      <c r="E125" s="2"/>
      <c r="F125" s="2"/>
      <c r="G125" s="2"/>
      <c r="H125" s="37"/>
      <c r="I125" s="37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4" ht="15.75" customHeight="1">
      <c r="A126" s="36"/>
      <c r="B126" s="2"/>
      <c r="C126" s="2"/>
      <c r="D126" s="2"/>
      <c r="E126" s="2"/>
      <c r="F126" s="2"/>
      <c r="G126" s="2"/>
      <c r="H126" s="37"/>
      <c r="I126" s="37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4" ht="45.75" customHeight="1">
      <c r="A127" s="36"/>
      <c r="B127" s="2"/>
      <c r="C127" s="2"/>
      <c r="D127" s="2"/>
      <c r="E127" s="2"/>
      <c r="F127" s="2"/>
      <c r="G127" s="2"/>
      <c r="H127" s="37"/>
      <c r="I127" s="37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4" ht="15.75" customHeight="1">
      <c r="A128" s="36"/>
      <c r="B128" s="2"/>
      <c r="C128" s="2"/>
      <c r="D128" s="2"/>
      <c r="E128" s="2"/>
      <c r="F128" s="2"/>
      <c r="G128" s="2"/>
      <c r="H128" s="37"/>
      <c r="I128" s="37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5.75" customHeight="1">
      <c r="A129" s="36"/>
      <c r="B129" s="2"/>
      <c r="C129" s="2"/>
      <c r="D129" s="2"/>
      <c r="E129" s="2"/>
      <c r="F129" s="2"/>
      <c r="G129" s="2"/>
      <c r="H129" s="37"/>
      <c r="I129" s="37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5.75" customHeight="1">
      <c r="A130" s="36"/>
      <c r="B130" s="2"/>
      <c r="C130" s="2"/>
      <c r="D130" s="2"/>
      <c r="E130" s="2"/>
      <c r="F130" s="2"/>
      <c r="G130" s="2"/>
      <c r="H130" s="37"/>
      <c r="I130" s="37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5.75" customHeight="1">
      <c r="A131" s="36"/>
      <c r="B131" s="2"/>
      <c r="C131" s="2"/>
      <c r="D131" s="2"/>
      <c r="E131" s="2"/>
      <c r="F131" s="2"/>
      <c r="G131" s="2"/>
      <c r="H131" s="37"/>
      <c r="I131" s="37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5.75" customHeight="1">
      <c r="A132" s="2"/>
      <c r="B132" s="2"/>
      <c r="C132" s="2"/>
      <c r="D132" s="2"/>
      <c r="E132" s="2"/>
      <c r="F132" s="2"/>
      <c r="G132" s="2"/>
      <c r="H132" s="37"/>
      <c r="I132" s="37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5.75" customHeight="1">
      <c r="A133" s="2"/>
      <c r="B133" s="2"/>
      <c r="C133" s="2"/>
      <c r="D133" s="2"/>
      <c r="E133" s="2"/>
      <c r="F133" s="2"/>
      <c r="G133" s="2"/>
      <c r="H133" s="37"/>
      <c r="I133" s="37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5.75" customHeight="1">
      <c r="A134" s="2"/>
      <c r="B134" s="2"/>
      <c r="C134" s="2"/>
      <c r="D134" s="2"/>
      <c r="E134" s="2"/>
      <c r="F134" s="2"/>
      <c r="G134" s="2"/>
      <c r="H134" s="37"/>
      <c r="I134" s="37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5.75" customHeight="1">
      <c r="A135" s="2"/>
      <c r="B135" s="2"/>
      <c r="C135" s="2"/>
      <c r="D135" s="2"/>
      <c r="E135" s="2"/>
      <c r="F135" s="2"/>
      <c r="G135" s="2"/>
      <c r="H135" s="37"/>
      <c r="I135" s="37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5.75" customHeight="1">
      <c r="A136" s="2"/>
      <c r="B136" s="2"/>
      <c r="C136" s="2"/>
      <c r="D136" s="2"/>
      <c r="E136" s="2"/>
      <c r="F136" s="2"/>
      <c r="G136" s="2"/>
      <c r="H136" s="37"/>
      <c r="I136" s="37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5.75" customHeight="1">
      <c r="A137" s="2"/>
      <c r="B137" s="2"/>
      <c r="C137" s="2"/>
      <c r="D137" s="2"/>
      <c r="E137" s="2"/>
      <c r="F137" s="2"/>
      <c r="G137" s="2"/>
      <c r="H137" s="37"/>
      <c r="I137" s="37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5.75" customHeight="1">
      <c r="A138" s="2"/>
      <c r="B138" s="2"/>
      <c r="C138" s="2"/>
      <c r="D138" s="2"/>
      <c r="E138" s="2"/>
      <c r="F138" s="2"/>
      <c r="G138" s="2"/>
      <c r="H138" s="37"/>
      <c r="I138" s="37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5.75" customHeight="1">
      <c r="A139" s="2"/>
      <c r="B139" s="2"/>
      <c r="C139" s="2"/>
      <c r="D139" s="2"/>
      <c r="E139" s="2"/>
      <c r="F139" s="2"/>
      <c r="G139" s="2"/>
      <c r="H139" s="37"/>
      <c r="I139" s="37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5.75" customHeight="1">
      <c r="A140" s="2"/>
      <c r="B140" s="2"/>
      <c r="C140" s="2"/>
      <c r="D140" s="2"/>
      <c r="E140" s="2"/>
      <c r="F140" s="2"/>
      <c r="G140" s="2"/>
      <c r="H140" s="37"/>
      <c r="I140" s="37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5.75" customHeight="1">
      <c r="A141" s="2"/>
      <c r="B141" s="2"/>
      <c r="C141" s="2"/>
      <c r="D141" s="2"/>
      <c r="E141" s="2"/>
      <c r="F141" s="2"/>
      <c r="G141" s="2"/>
      <c r="H141" s="37"/>
      <c r="I141" s="37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5.75" customHeight="1">
      <c r="A142" s="2"/>
      <c r="B142" s="2"/>
      <c r="C142" s="2"/>
      <c r="D142" s="2"/>
      <c r="E142" s="2"/>
      <c r="F142" s="2"/>
      <c r="G142" s="2"/>
      <c r="H142" s="37"/>
      <c r="I142" s="37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5.75" customHeight="1">
      <c r="A143" s="2"/>
      <c r="B143" s="2"/>
      <c r="C143" s="2"/>
      <c r="D143" s="2"/>
      <c r="E143" s="2"/>
      <c r="F143" s="2"/>
      <c r="G143" s="2"/>
      <c r="H143" s="37"/>
      <c r="I143" s="37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5.75" customHeight="1">
      <c r="A144" s="2"/>
      <c r="B144" s="2"/>
      <c r="C144" s="2"/>
      <c r="D144" s="2"/>
      <c r="E144" s="2"/>
      <c r="F144" s="2"/>
      <c r="G144" s="2"/>
      <c r="H144" s="37"/>
      <c r="I144" s="37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5.75" customHeight="1">
      <c r="A145" s="2"/>
      <c r="B145" s="2"/>
      <c r="C145" s="2"/>
      <c r="D145" s="2"/>
      <c r="E145" s="2"/>
      <c r="F145" s="2"/>
      <c r="G145" s="2"/>
      <c r="H145" s="37"/>
      <c r="I145" s="37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5.75" customHeight="1">
      <c r="A146" s="2"/>
      <c r="B146" s="2"/>
      <c r="C146" s="2"/>
      <c r="D146" s="2"/>
      <c r="E146" s="2"/>
      <c r="F146" s="2"/>
      <c r="G146" s="2"/>
      <c r="H146" s="37"/>
      <c r="I146" s="37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5.75" customHeight="1">
      <c r="A147" s="2"/>
      <c r="B147" s="2"/>
      <c r="C147" s="2"/>
      <c r="D147" s="2"/>
      <c r="E147" s="2"/>
      <c r="F147" s="2"/>
      <c r="G147" s="2"/>
      <c r="H147" s="37"/>
      <c r="I147" s="37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5.75" customHeight="1">
      <c r="A148" s="2"/>
      <c r="B148" s="2"/>
      <c r="C148" s="2"/>
      <c r="D148" s="2"/>
      <c r="E148" s="2"/>
      <c r="F148" s="2"/>
      <c r="G148" s="2"/>
      <c r="H148" s="37"/>
      <c r="I148" s="37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5.75" customHeight="1">
      <c r="A149" s="2"/>
      <c r="B149" s="2"/>
      <c r="C149" s="2"/>
      <c r="D149" s="2"/>
      <c r="E149" s="2"/>
      <c r="F149" s="2"/>
      <c r="G149" s="2"/>
      <c r="H149" s="37"/>
      <c r="I149" s="37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5.75" customHeight="1">
      <c r="A150" s="2"/>
      <c r="B150" s="2"/>
      <c r="C150" s="2"/>
      <c r="D150" s="2"/>
      <c r="E150" s="2"/>
      <c r="F150" s="2"/>
      <c r="G150" s="2"/>
      <c r="H150" s="37"/>
      <c r="I150" s="37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5.75" customHeight="1">
      <c r="A151" s="2"/>
      <c r="B151" s="2"/>
      <c r="C151" s="2"/>
      <c r="D151" s="2"/>
      <c r="E151" s="2"/>
      <c r="F151" s="2"/>
      <c r="G151" s="2"/>
      <c r="H151" s="37"/>
      <c r="I151" s="37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5.75" customHeight="1">
      <c r="A152" s="2"/>
      <c r="B152" s="2"/>
      <c r="C152" s="2"/>
      <c r="D152" s="2"/>
      <c r="E152" s="2"/>
      <c r="F152" s="2"/>
      <c r="G152" s="2"/>
      <c r="H152" s="37"/>
      <c r="I152" s="37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5.75" customHeight="1">
      <c r="A153" s="2"/>
      <c r="B153" s="2"/>
      <c r="C153" s="2"/>
      <c r="D153" s="2"/>
      <c r="E153" s="2"/>
      <c r="F153" s="2"/>
      <c r="G153" s="2"/>
      <c r="H153" s="37"/>
      <c r="I153" s="37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5.75" customHeight="1">
      <c r="A154" s="2"/>
      <c r="B154" s="2"/>
      <c r="C154" s="2"/>
      <c r="D154" s="2"/>
      <c r="E154" s="2"/>
      <c r="F154" s="2"/>
      <c r="G154" s="2"/>
      <c r="H154" s="37"/>
      <c r="I154" s="37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5.75" customHeight="1">
      <c r="A155" s="2"/>
      <c r="B155" s="2"/>
      <c r="C155" s="2"/>
      <c r="D155" s="2"/>
      <c r="E155" s="2"/>
      <c r="F155" s="2"/>
      <c r="G155" s="2"/>
      <c r="H155" s="37"/>
      <c r="I155" s="37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5.75" customHeight="1">
      <c r="A156" s="2"/>
      <c r="B156" s="2"/>
      <c r="C156" s="2"/>
      <c r="D156" s="2"/>
      <c r="E156" s="2"/>
      <c r="F156" s="2"/>
      <c r="G156" s="2"/>
      <c r="H156" s="37"/>
      <c r="I156" s="37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5.75" customHeight="1">
      <c r="A157" s="2"/>
      <c r="B157" s="2"/>
      <c r="C157" s="2"/>
      <c r="D157" s="2"/>
      <c r="E157" s="2"/>
      <c r="F157" s="2"/>
      <c r="G157" s="2"/>
      <c r="H157" s="37"/>
      <c r="I157" s="37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5.75" customHeight="1">
      <c r="A158" s="2"/>
      <c r="B158" s="2"/>
      <c r="C158" s="2"/>
      <c r="D158" s="2"/>
      <c r="E158" s="2"/>
      <c r="F158" s="2"/>
      <c r="G158" s="2"/>
      <c r="H158" s="37"/>
      <c r="I158" s="37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5.75" customHeight="1">
      <c r="A159" s="2"/>
      <c r="B159" s="2"/>
      <c r="C159" s="2"/>
      <c r="D159" s="2"/>
      <c r="E159" s="2"/>
      <c r="F159" s="2"/>
      <c r="G159" s="2"/>
      <c r="H159" s="37"/>
      <c r="I159" s="37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5.75" customHeight="1">
      <c r="A160" s="2"/>
      <c r="B160" s="2"/>
      <c r="C160" s="2"/>
      <c r="D160" s="2"/>
      <c r="E160" s="2"/>
      <c r="F160" s="2"/>
      <c r="G160" s="2"/>
      <c r="H160" s="37"/>
      <c r="I160" s="37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5.75" customHeight="1">
      <c r="A161" s="2"/>
      <c r="B161" s="2"/>
      <c r="C161" s="2"/>
      <c r="D161" s="2"/>
      <c r="E161" s="2"/>
      <c r="F161" s="2"/>
      <c r="G161" s="2"/>
      <c r="H161" s="37"/>
      <c r="I161" s="37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5.75" customHeight="1">
      <c r="A162" s="2"/>
      <c r="B162" s="2"/>
      <c r="C162" s="2"/>
      <c r="D162" s="2"/>
      <c r="E162" s="2"/>
      <c r="F162" s="2"/>
      <c r="G162" s="2"/>
      <c r="H162" s="37"/>
      <c r="I162" s="37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5.75" customHeight="1">
      <c r="A163" s="2"/>
      <c r="B163" s="2"/>
      <c r="C163" s="2"/>
      <c r="D163" s="2"/>
      <c r="E163" s="2"/>
      <c r="F163" s="2"/>
      <c r="G163" s="2"/>
      <c r="H163" s="37"/>
      <c r="I163" s="37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5.75" customHeight="1">
      <c r="A164" s="2"/>
      <c r="B164" s="2"/>
      <c r="C164" s="2"/>
      <c r="D164" s="2"/>
      <c r="E164" s="2"/>
      <c r="F164" s="2"/>
      <c r="G164" s="2"/>
      <c r="H164" s="37"/>
      <c r="I164" s="37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5.75" customHeight="1">
      <c r="A165" s="2"/>
      <c r="B165" s="2"/>
      <c r="C165" s="2"/>
      <c r="D165" s="2"/>
      <c r="E165" s="2"/>
      <c r="F165" s="2"/>
      <c r="G165" s="2"/>
      <c r="H165" s="37"/>
      <c r="I165" s="37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5.75" customHeight="1">
      <c r="A166" s="2"/>
      <c r="B166" s="2"/>
      <c r="C166" s="2"/>
      <c r="D166" s="2"/>
      <c r="E166" s="2"/>
      <c r="F166" s="2"/>
      <c r="G166" s="2"/>
      <c r="H166" s="37"/>
      <c r="I166" s="37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5.75" customHeight="1">
      <c r="A167" s="2"/>
      <c r="B167" s="2"/>
      <c r="C167" s="2"/>
      <c r="D167" s="2"/>
      <c r="E167" s="2"/>
      <c r="F167" s="2"/>
      <c r="G167" s="2"/>
      <c r="H167" s="37"/>
      <c r="I167" s="37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5.75" customHeight="1">
      <c r="A168" s="2"/>
      <c r="B168" s="2"/>
      <c r="C168" s="2"/>
      <c r="D168" s="2"/>
      <c r="E168" s="2"/>
      <c r="F168" s="2"/>
      <c r="G168" s="2"/>
      <c r="H168" s="37"/>
      <c r="I168" s="37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5.75" customHeight="1">
      <c r="A169" s="2"/>
      <c r="B169" s="2"/>
      <c r="C169" s="2"/>
      <c r="D169" s="2"/>
      <c r="E169" s="2"/>
      <c r="F169" s="2"/>
      <c r="G169" s="2"/>
      <c r="H169" s="37"/>
      <c r="I169" s="37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5.75" customHeight="1">
      <c r="A170" s="2"/>
      <c r="B170" s="2"/>
      <c r="C170" s="2"/>
      <c r="D170" s="2"/>
      <c r="E170" s="2"/>
      <c r="F170" s="2"/>
      <c r="G170" s="2"/>
      <c r="H170" s="37"/>
      <c r="I170" s="37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5.75" customHeight="1">
      <c r="A171" s="2"/>
      <c r="B171" s="2"/>
      <c r="C171" s="2"/>
      <c r="D171" s="2"/>
      <c r="E171" s="2"/>
      <c r="F171" s="2"/>
      <c r="G171" s="2"/>
      <c r="H171" s="37"/>
      <c r="I171" s="37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5.75" customHeight="1">
      <c r="A172" s="2"/>
      <c r="B172" s="2"/>
      <c r="C172" s="2"/>
      <c r="D172" s="2"/>
      <c r="E172" s="2"/>
      <c r="F172" s="2"/>
      <c r="G172" s="2"/>
      <c r="H172" s="37"/>
      <c r="I172" s="37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5.75" customHeight="1">
      <c r="A173" s="2"/>
      <c r="B173" s="2"/>
      <c r="C173" s="2"/>
      <c r="D173" s="2"/>
      <c r="E173" s="2"/>
      <c r="F173" s="2"/>
      <c r="G173" s="2"/>
      <c r="H173" s="37"/>
      <c r="I173" s="37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5.75" customHeight="1">
      <c r="A174" s="2"/>
      <c r="B174" s="2"/>
      <c r="C174" s="2"/>
      <c r="D174" s="2"/>
      <c r="E174" s="2"/>
      <c r="F174" s="2"/>
      <c r="G174" s="2"/>
      <c r="H174" s="37"/>
      <c r="I174" s="37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5.75" customHeight="1">
      <c r="A175" s="2"/>
      <c r="B175" s="2"/>
      <c r="C175" s="2"/>
      <c r="D175" s="2"/>
      <c r="E175" s="2"/>
      <c r="F175" s="2"/>
      <c r="G175" s="2"/>
      <c r="H175" s="37"/>
      <c r="I175" s="37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5.75" customHeight="1">
      <c r="A176" s="2"/>
      <c r="B176" s="2"/>
      <c r="C176" s="2"/>
      <c r="D176" s="2"/>
      <c r="E176" s="2"/>
      <c r="F176" s="2"/>
      <c r="G176" s="2"/>
      <c r="H176" s="37"/>
      <c r="I176" s="37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5.75" customHeight="1">
      <c r="A177" s="2"/>
      <c r="B177" s="2"/>
      <c r="C177" s="2"/>
      <c r="D177" s="2"/>
      <c r="E177" s="2"/>
      <c r="F177" s="2"/>
      <c r="G177" s="2"/>
      <c r="H177" s="37"/>
      <c r="I177" s="37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5.75" customHeight="1">
      <c r="A178" s="2"/>
      <c r="B178" s="2"/>
      <c r="C178" s="2"/>
      <c r="D178" s="2"/>
      <c r="E178" s="2"/>
      <c r="F178" s="2"/>
      <c r="G178" s="2"/>
      <c r="H178" s="37"/>
      <c r="I178" s="37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5.75" customHeight="1">
      <c r="A179" s="2"/>
      <c r="B179" s="2"/>
      <c r="C179" s="2"/>
      <c r="D179" s="2"/>
      <c r="E179" s="2"/>
      <c r="F179" s="2"/>
      <c r="G179" s="2"/>
      <c r="H179" s="37"/>
      <c r="I179" s="37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5.75" customHeight="1">
      <c r="A180" s="2"/>
      <c r="B180" s="2"/>
      <c r="C180" s="2"/>
      <c r="D180" s="2"/>
      <c r="E180" s="2"/>
      <c r="F180" s="2"/>
      <c r="G180" s="2"/>
      <c r="H180" s="37"/>
      <c r="I180" s="37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5.75" customHeight="1">
      <c r="A181" s="2"/>
      <c r="B181" s="2"/>
      <c r="C181" s="2"/>
      <c r="D181" s="2"/>
      <c r="E181" s="2"/>
      <c r="F181" s="2"/>
      <c r="G181" s="2"/>
      <c r="H181" s="37"/>
      <c r="I181" s="37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5.75" customHeight="1">
      <c r="A182" s="2"/>
      <c r="B182" s="2"/>
      <c r="C182" s="2"/>
      <c r="D182" s="2"/>
      <c r="E182" s="2"/>
      <c r="F182" s="2"/>
      <c r="G182" s="2"/>
      <c r="H182" s="37"/>
      <c r="I182" s="37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5.75" customHeight="1">
      <c r="A183" s="2"/>
      <c r="B183" s="2"/>
      <c r="C183" s="2"/>
      <c r="D183" s="2"/>
      <c r="E183" s="2"/>
      <c r="F183" s="2"/>
      <c r="G183" s="2"/>
      <c r="H183" s="37"/>
      <c r="I183" s="37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5.75" customHeight="1">
      <c r="A184" s="2"/>
      <c r="B184" s="2"/>
      <c r="C184" s="2"/>
      <c r="D184" s="2"/>
      <c r="E184" s="2"/>
      <c r="F184" s="2"/>
      <c r="G184" s="2"/>
      <c r="H184" s="37"/>
      <c r="I184" s="37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5.75" customHeight="1">
      <c r="A185" s="2"/>
      <c r="B185" s="2"/>
      <c r="C185" s="2"/>
      <c r="D185" s="2"/>
      <c r="E185" s="2"/>
      <c r="F185" s="2"/>
      <c r="G185" s="2"/>
      <c r="H185" s="37"/>
      <c r="I185" s="37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5.75" customHeight="1">
      <c r="A186" s="2"/>
      <c r="B186" s="2"/>
      <c r="C186" s="2"/>
      <c r="D186" s="2"/>
      <c r="E186" s="2"/>
      <c r="F186" s="2"/>
      <c r="G186" s="2"/>
      <c r="H186" s="37"/>
      <c r="I186" s="37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5.75" customHeight="1">
      <c r="A187" s="2"/>
      <c r="B187" s="2"/>
      <c r="C187" s="2"/>
      <c r="D187" s="2"/>
      <c r="E187" s="2"/>
      <c r="F187" s="2"/>
      <c r="G187" s="2"/>
      <c r="H187" s="37"/>
      <c r="I187" s="37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5.75" customHeight="1">
      <c r="A188" s="2"/>
      <c r="B188" s="2"/>
      <c r="C188" s="2"/>
      <c r="D188" s="2"/>
      <c r="E188" s="2"/>
      <c r="F188" s="2"/>
      <c r="G188" s="2"/>
      <c r="H188" s="37"/>
      <c r="I188" s="37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5.75" customHeight="1">
      <c r="A189" s="2"/>
      <c r="B189" s="2"/>
      <c r="C189" s="2"/>
      <c r="D189" s="2"/>
      <c r="E189" s="2"/>
      <c r="F189" s="2"/>
      <c r="G189" s="2"/>
      <c r="H189" s="37"/>
      <c r="I189" s="37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5.75" customHeight="1">
      <c r="A190" s="2"/>
      <c r="B190" s="2"/>
      <c r="C190" s="2"/>
      <c r="D190" s="2"/>
      <c r="E190" s="2"/>
      <c r="F190" s="2"/>
      <c r="G190" s="2"/>
      <c r="H190" s="37"/>
      <c r="I190" s="37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5.75" customHeight="1">
      <c r="A191" s="2"/>
      <c r="B191" s="2"/>
      <c r="C191" s="2"/>
      <c r="D191" s="2"/>
      <c r="E191" s="2"/>
      <c r="F191" s="2"/>
      <c r="G191" s="2"/>
      <c r="H191" s="37"/>
      <c r="I191" s="37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5.75" customHeight="1">
      <c r="A192" s="2"/>
      <c r="B192" s="2"/>
      <c r="C192" s="2"/>
      <c r="D192" s="2"/>
      <c r="E192" s="2"/>
      <c r="F192" s="2"/>
      <c r="G192" s="2"/>
      <c r="H192" s="37"/>
      <c r="I192" s="37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5.75" customHeight="1">
      <c r="A193" s="2"/>
      <c r="B193" s="2"/>
      <c r="C193" s="2"/>
      <c r="D193" s="2"/>
      <c r="E193" s="2"/>
      <c r="F193" s="2"/>
      <c r="G193" s="2"/>
      <c r="H193" s="37"/>
      <c r="I193" s="37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5.75" customHeight="1">
      <c r="A194" s="2"/>
      <c r="B194" s="2"/>
      <c r="C194" s="2"/>
      <c r="D194" s="2"/>
      <c r="E194" s="2"/>
      <c r="F194" s="2"/>
      <c r="G194" s="2"/>
      <c r="H194" s="37"/>
      <c r="I194" s="37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5.75" customHeight="1">
      <c r="A195" s="2"/>
      <c r="B195" s="2"/>
      <c r="C195" s="2"/>
      <c r="D195" s="2"/>
      <c r="E195" s="2"/>
      <c r="F195" s="2"/>
      <c r="G195" s="2"/>
      <c r="H195" s="37"/>
      <c r="I195" s="37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5.75" customHeight="1">
      <c r="A196" s="2"/>
      <c r="B196" s="2"/>
      <c r="C196" s="2"/>
      <c r="D196" s="2"/>
      <c r="E196" s="2"/>
      <c r="F196" s="2"/>
      <c r="G196" s="2"/>
      <c r="H196" s="37"/>
      <c r="I196" s="37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5.75" customHeight="1">
      <c r="A197" s="2"/>
      <c r="B197" s="2"/>
      <c r="C197" s="2"/>
      <c r="D197" s="2"/>
      <c r="E197" s="2"/>
      <c r="F197" s="2"/>
      <c r="G197" s="2"/>
      <c r="H197" s="37"/>
      <c r="I197" s="37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5.75" customHeight="1">
      <c r="A198" s="2"/>
      <c r="B198" s="2"/>
      <c r="C198" s="2"/>
      <c r="D198" s="2"/>
      <c r="E198" s="2"/>
      <c r="F198" s="2"/>
      <c r="G198" s="2"/>
      <c r="H198" s="37"/>
      <c r="I198" s="37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5.75" customHeight="1">
      <c r="A199" s="2"/>
      <c r="B199" s="2"/>
      <c r="C199" s="2"/>
      <c r="D199" s="2"/>
      <c r="E199" s="2"/>
      <c r="F199" s="2"/>
      <c r="G199" s="2"/>
      <c r="H199" s="37"/>
      <c r="I199" s="37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5.75" customHeight="1">
      <c r="A200" s="2"/>
      <c r="B200" s="2"/>
      <c r="C200" s="2"/>
      <c r="D200" s="2"/>
      <c r="E200" s="2"/>
      <c r="F200" s="2"/>
      <c r="G200" s="2"/>
      <c r="H200" s="37"/>
      <c r="I200" s="37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5.75" customHeight="1">
      <c r="A201" s="2"/>
      <c r="B201" s="2"/>
      <c r="C201" s="2"/>
      <c r="D201" s="2"/>
      <c r="E201" s="2"/>
      <c r="F201" s="2"/>
      <c r="G201" s="2"/>
      <c r="H201" s="37"/>
      <c r="I201" s="37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5.75" customHeight="1">
      <c r="A202" s="2"/>
      <c r="B202" s="2"/>
      <c r="C202" s="2"/>
      <c r="D202" s="2"/>
      <c r="E202" s="2"/>
      <c r="F202" s="2"/>
      <c r="G202" s="2"/>
      <c r="H202" s="37"/>
      <c r="I202" s="37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5.75" customHeight="1">
      <c r="A203" s="2"/>
      <c r="B203" s="2"/>
      <c r="C203" s="2"/>
      <c r="D203" s="2"/>
      <c r="E203" s="2"/>
      <c r="F203" s="2"/>
      <c r="G203" s="2"/>
      <c r="H203" s="37"/>
      <c r="I203" s="37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5.75" customHeight="1">
      <c r="A204" s="2"/>
      <c r="B204" s="2"/>
      <c r="C204" s="2"/>
      <c r="D204" s="2"/>
      <c r="E204" s="2"/>
      <c r="F204" s="2"/>
      <c r="G204" s="2"/>
      <c r="H204" s="37"/>
      <c r="I204" s="37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5.75" customHeight="1">
      <c r="A205" s="2"/>
      <c r="B205" s="2"/>
      <c r="C205" s="2"/>
      <c r="D205" s="2"/>
      <c r="E205" s="2"/>
      <c r="F205" s="2"/>
      <c r="G205" s="2"/>
      <c r="H205" s="37"/>
      <c r="I205" s="37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5.75" customHeight="1">
      <c r="A206" s="2"/>
      <c r="B206" s="2"/>
      <c r="C206" s="2"/>
      <c r="D206" s="2"/>
      <c r="E206" s="2"/>
      <c r="F206" s="2"/>
      <c r="G206" s="2"/>
      <c r="H206" s="37"/>
      <c r="I206" s="37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5.75" customHeight="1">
      <c r="A207" s="2"/>
      <c r="B207" s="2"/>
      <c r="C207" s="2"/>
      <c r="D207" s="2"/>
      <c r="E207" s="2"/>
      <c r="F207" s="2"/>
      <c r="G207" s="2"/>
      <c r="H207" s="37"/>
      <c r="I207" s="37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5.75" customHeight="1">
      <c r="A208" s="2"/>
      <c r="B208" s="2"/>
      <c r="C208" s="2"/>
      <c r="D208" s="2"/>
      <c r="E208" s="2"/>
      <c r="F208" s="2"/>
      <c r="G208" s="2"/>
      <c r="H208" s="37"/>
      <c r="I208" s="37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5.75" customHeight="1">
      <c r="A209" s="2"/>
      <c r="B209" s="2"/>
      <c r="C209" s="2"/>
      <c r="D209" s="2"/>
      <c r="E209" s="2"/>
      <c r="F209" s="2"/>
      <c r="G209" s="2"/>
      <c r="H209" s="37"/>
      <c r="I209" s="37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5.75" customHeight="1">
      <c r="A210" s="2"/>
      <c r="B210" s="2"/>
      <c r="C210" s="2"/>
      <c r="D210" s="2"/>
      <c r="E210" s="2"/>
      <c r="F210" s="2"/>
      <c r="G210" s="2"/>
      <c r="H210" s="37"/>
      <c r="I210" s="37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5.75" customHeight="1">
      <c r="A211" s="2"/>
      <c r="B211" s="2"/>
      <c r="C211" s="2"/>
      <c r="D211" s="2"/>
      <c r="E211" s="2"/>
      <c r="F211" s="2"/>
      <c r="G211" s="2"/>
      <c r="H211" s="37"/>
      <c r="I211" s="37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5.75" customHeight="1">
      <c r="A212" s="2"/>
      <c r="B212" s="2"/>
      <c r="C212" s="2"/>
      <c r="D212" s="2"/>
      <c r="E212" s="2"/>
      <c r="F212" s="2"/>
      <c r="G212" s="2"/>
      <c r="H212" s="37"/>
      <c r="I212" s="37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5.75" customHeight="1">
      <c r="A213" s="2"/>
      <c r="B213" s="2"/>
      <c r="C213" s="2"/>
      <c r="D213" s="2"/>
      <c r="E213" s="2"/>
      <c r="F213" s="2"/>
      <c r="G213" s="2"/>
      <c r="H213" s="37"/>
      <c r="I213" s="37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5.75" customHeight="1">
      <c r="A214" s="2"/>
      <c r="B214" s="2"/>
      <c r="C214" s="2"/>
      <c r="D214" s="2"/>
      <c r="E214" s="2"/>
      <c r="F214" s="2"/>
      <c r="G214" s="2"/>
      <c r="H214" s="37"/>
      <c r="I214" s="37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5.75" customHeight="1">
      <c r="A215" s="2"/>
      <c r="B215" s="2"/>
      <c r="C215" s="2"/>
      <c r="D215" s="2"/>
      <c r="E215" s="2"/>
      <c r="F215" s="2"/>
      <c r="G215" s="2"/>
      <c r="H215" s="37"/>
      <c r="I215" s="37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5.75" customHeight="1">
      <c r="A216" s="2"/>
      <c r="B216" s="2"/>
      <c r="C216" s="2"/>
      <c r="D216" s="2"/>
      <c r="E216" s="2"/>
      <c r="F216" s="2"/>
      <c r="G216" s="2"/>
      <c r="H216" s="37"/>
      <c r="I216" s="37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5.75" customHeight="1">
      <c r="A217" s="2"/>
      <c r="B217" s="2"/>
      <c r="C217" s="2"/>
      <c r="D217" s="2"/>
      <c r="E217" s="2"/>
      <c r="F217" s="2"/>
      <c r="G217" s="2"/>
      <c r="H217" s="37"/>
      <c r="I217" s="37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5.75" customHeight="1">
      <c r="A218" s="2"/>
      <c r="B218" s="2"/>
      <c r="C218" s="2"/>
      <c r="D218" s="2"/>
      <c r="E218" s="2"/>
      <c r="F218" s="2"/>
      <c r="G218" s="2"/>
      <c r="H218" s="37"/>
      <c r="I218" s="37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5.75" customHeight="1">
      <c r="A219" s="2"/>
      <c r="B219" s="2"/>
      <c r="C219" s="2"/>
      <c r="D219" s="2"/>
      <c r="E219" s="2"/>
      <c r="F219" s="2"/>
      <c r="G219" s="2"/>
      <c r="H219" s="37"/>
      <c r="I219" s="37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5.75" customHeight="1">
      <c r="A220" s="2"/>
      <c r="B220" s="2"/>
      <c r="C220" s="2"/>
      <c r="D220" s="2"/>
      <c r="E220" s="2"/>
      <c r="F220" s="2"/>
      <c r="G220" s="2"/>
      <c r="H220" s="37"/>
      <c r="I220" s="37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5.75" customHeight="1">
      <c r="A221" s="2"/>
      <c r="B221" s="2"/>
      <c r="C221" s="2"/>
      <c r="D221" s="2"/>
      <c r="E221" s="2"/>
      <c r="F221" s="2"/>
      <c r="G221" s="2"/>
      <c r="H221" s="37"/>
      <c r="I221" s="37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5.75" customHeight="1">
      <c r="A222" s="2"/>
      <c r="B222" s="2"/>
      <c r="C222" s="2"/>
      <c r="D222" s="2"/>
      <c r="E222" s="2"/>
      <c r="F222" s="2"/>
      <c r="G222" s="2"/>
      <c r="H222" s="37"/>
      <c r="I222" s="37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5.75" customHeight="1">
      <c r="A223" s="2"/>
      <c r="B223" s="2"/>
      <c r="C223" s="2"/>
      <c r="D223" s="2"/>
      <c r="E223" s="2"/>
      <c r="F223" s="2"/>
      <c r="G223" s="2"/>
      <c r="H223" s="37"/>
      <c r="I223" s="37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5.75" customHeight="1">
      <c r="A224" s="2"/>
      <c r="B224" s="2"/>
      <c r="C224" s="2"/>
      <c r="D224" s="2"/>
      <c r="E224" s="2"/>
      <c r="F224" s="2"/>
      <c r="G224" s="2"/>
      <c r="H224" s="37"/>
      <c r="I224" s="37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5.75" customHeight="1">
      <c r="A225" s="2"/>
      <c r="B225" s="2"/>
      <c r="C225" s="2"/>
      <c r="D225" s="2"/>
      <c r="E225" s="2"/>
      <c r="F225" s="2"/>
      <c r="G225" s="2"/>
      <c r="H225" s="37"/>
      <c r="I225" s="37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5.75" customHeight="1">
      <c r="A226" s="2"/>
      <c r="B226" s="2"/>
      <c r="C226" s="2"/>
      <c r="D226" s="2"/>
      <c r="E226" s="2"/>
      <c r="F226" s="2"/>
      <c r="G226" s="2"/>
      <c r="H226" s="37"/>
      <c r="I226" s="37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5.75" customHeight="1">
      <c r="A227" s="2"/>
      <c r="B227" s="2"/>
      <c r="C227" s="2"/>
      <c r="D227" s="2"/>
      <c r="E227" s="2"/>
      <c r="F227" s="2"/>
      <c r="G227" s="2"/>
      <c r="H227" s="37"/>
      <c r="I227" s="37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5.75" customHeight="1">
      <c r="A228" s="2"/>
      <c r="B228" s="2"/>
      <c r="C228" s="2"/>
      <c r="D228" s="2"/>
      <c r="E228" s="2"/>
      <c r="F228" s="2"/>
      <c r="G228" s="2"/>
      <c r="H228" s="37"/>
      <c r="I228" s="37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5.75" customHeight="1">
      <c r="A229" s="2"/>
      <c r="B229" s="2"/>
      <c r="C229" s="2"/>
      <c r="D229" s="2"/>
      <c r="E229" s="2"/>
      <c r="F229" s="2"/>
      <c r="G229" s="2"/>
      <c r="H229" s="37"/>
      <c r="I229" s="37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5.75" customHeight="1">
      <c r="A230" s="2"/>
      <c r="B230" s="2"/>
      <c r="C230" s="2"/>
      <c r="D230" s="2"/>
      <c r="E230" s="2"/>
      <c r="F230" s="2"/>
      <c r="G230" s="2"/>
      <c r="H230" s="37"/>
      <c r="I230" s="37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5.75" customHeight="1">
      <c r="A231" s="2"/>
      <c r="B231" s="2"/>
      <c r="C231" s="2"/>
      <c r="D231" s="2"/>
      <c r="E231" s="2"/>
      <c r="F231" s="2"/>
      <c r="G231" s="2"/>
      <c r="H231" s="37"/>
      <c r="I231" s="37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5.75" customHeight="1">
      <c r="A232" s="2"/>
      <c r="B232" s="2"/>
      <c r="C232" s="2"/>
      <c r="D232" s="2"/>
      <c r="E232" s="2"/>
      <c r="F232" s="2"/>
      <c r="G232" s="2"/>
      <c r="H232" s="37"/>
      <c r="I232" s="37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5.75" customHeight="1">
      <c r="A233" s="2"/>
      <c r="B233" s="2"/>
      <c r="C233" s="2"/>
      <c r="D233" s="2"/>
      <c r="E233" s="2"/>
      <c r="F233" s="2"/>
      <c r="G233" s="2"/>
      <c r="H233" s="37"/>
      <c r="I233" s="37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5.75" customHeight="1">
      <c r="A234" s="2"/>
      <c r="B234" s="2"/>
      <c r="C234" s="2"/>
      <c r="D234" s="2"/>
      <c r="E234" s="2"/>
      <c r="F234" s="2"/>
      <c r="G234" s="2"/>
      <c r="H234" s="37"/>
      <c r="I234" s="37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5.75" customHeight="1">
      <c r="A235" s="2"/>
      <c r="B235" s="2"/>
      <c r="C235" s="2"/>
      <c r="D235" s="2"/>
      <c r="E235" s="2"/>
      <c r="F235" s="2"/>
      <c r="G235" s="2"/>
      <c r="H235" s="37"/>
      <c r="I235" s="37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5.75" customHeight="1">
      <c r="A236" s="2"/>
      <c r="B236" s="2"/>
      <c r="C236" s="2"/>
      <c r="D236" s="2"/>
      <c r="E236" s="2"/>
      <c r="F236" s="2"/>
      <c r="G236" s="2"/>
      <c r="H236" s="37"/>
      <c r="I236" s="37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5.75" customHeight="1">
      <c r="A237" s="2"/>
      <c r="B237" s="2"/>
      <c r="C237" s="2"/>
      <c r="D237" s="2"/>
      <c r="E237" s="2"/>
      <c r="F237" s="2"/>
      <c r="G237" s="2"/>
      <c r="H237" s="37"/>
      <c r="I237" s="37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5.75" customHeight="1">
      <c r="A238" s="2"/>
      <c r="B238" s="2"/>
      <c r="C238" s="2"/>
      <c r="D238" s="2"/>
      <c r="E238" s="2"/>
      <c r="F238" s="2"/>
      <c r="G238" s="2"/>
      <c r="H238" s="37"/>
      <c r="I238" s="37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5.75" customHeight="1">
      <c r="A239" s="2"/>
      <c r="B239" s="2"/>
      <c r="C239" s="2"/>
      <c r="D239" s="2"/>
      <c r="E239" s="2"/>
      <c r="F239" s="2"/>
      <c r="G239" s="2"/>
      <c r="H239" s="37"/>
      <c r="I239" s="37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5.75" customHeight="1">
      <c r="A240" s="2"/>
      <c r="B240" s="2"/>
      <c r="C240" s="2"/>
      <c r="D240" s="2"/>
      <c r="E240" s="2"/>
      <c r="F240" s="2"/>
      <c r="G240" s="2"/>
      <c r="H240" s="37"/>
      <c r="I240" s="37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5.75" customHeight="1">
      <c r="A241" s="2"/>
      <c r="B241" s="2"/>
      <c r="C241" s="2"/>
      <c r="D241" s="2"/>
      <c r="E241" s="2"/>
      <c r="F241" s="2"/>
      <c r="G241" s="2"/>
      <c r="H241" s="37"/>
      <c r="I241" s="37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5.75" customHeight="1">
      <c r="A242" s="2"/>
      <c r="B242" s="2"/>
      <c r="C242" s="2"/>
      <c r="D242" s="2"/>
      <c r="E242" s="2"/>
      <c r="F242" s="2"/>
      <c r="G242" s="2"/>
      <c r="H242" s="37"/>
      <c r="I242" s="37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5.75" customHeight="1">
      <c r="A243" s="2"/>
      <c r="B243" s="2"/>
      <c r="C243" s="2"/>
      <c r="D243" s="2"/>
      <c r="E243" s="2"/>
      <c r="F243" s="2"/>
      <c r="G243" s="2"/>
      <c r="H243" s="37"/>
      <c r="I243" s="37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5.75" customHeight="1">
      <c r="A244" s="2"/>
      <c r="B244" s="2"/>
      <c r="C244" s="2"/>
      <c r="D244" s="2"/>
      <c r="E244" s="2"/>
      <c r="F244" s="2"/>
      <c r="G244" s="2"/>
      <c r="H244" s="37"/>
      <c r="I244" s="37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5.75" customHeight="1">
      <c r="A245" s="2"/>
      <c r="B245" s="2"/>
      <c r="C245" s="2"/>
      <c r="D245" s="2"/>
      <c r="E245" s="2"/>
      <c r="F245" s="2"/>
      <c r="G245" s="2"/>
      <c r="H245" s="37"/>
      <c r="I245" s="37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5.75" customHeight="1">
      <c r="A246" s="2"/>
      <c r="B246" s="2"/>
      <c r="C246" s="2"/>
      <c r="D246" s="2"/>
      <c r="E246" s="2"/>
      <c r="F246" s="2"/>
      <c r="G246" s="2"/>
      <c r="H246" s="37"/>
      <c r="I246" s="37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5.75" customHeight="1">
      <c r="A247" s="2"/>
      <c r="B247" s="2"/>
      <c r="C247" s="2"/>
      <c r="D247" s="2"/>
      <c r="E247" s="2"/>
      <c r="F247" s="2"/>
      <c r="G247" s="2"/>
      <c r="H247" s="37"/>
      <c r="I247" s="37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5.75" customHeight="1">
      <c r="A248" s="2"/>
      <c r="B248" s="2"/>
      <c r="C248" s="2"/>
      <c r="D248" s="2"/>
      <c r="E248" s="2"/>
      <c r="F248" s="2"/>
      <c r="G248" s="2"/>
      <c r="H248" s="37"/>
      <c r="I248" s="37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5.75" customHeight="1">
      <c r="A249" s="2"/>
      <c r="B249" s="2"/>
      <c r="C249" s="2"/>
      <c r="D249" s="2"/>
      <c r="E249" s="2"/>
      <c r="F249" s="2"/>
      <c r="G249" s="2"/>
      <c r="H249" s="37"/>
      <c r="I249" s="37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5.75" customHeight="1">
      <c r="A250" s="2"/>
      <c r="B250" s="2"/>
      <c r="C250" s="2"/>
      <c r="D250" s="2"/>
      <c r="E250" s="2"/>
      <c r="F250" s="2"/>
      <c r="G250" s="2"/>
      <c r="H250" s="37"/>
      <c r="I250" s="37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5.75" customHeight="1">
      <c r="A251" s="2"/>
      <c r="B251" s="2"/>
      <c r="C251" s="2"/>
      <c r="D251" s="2"/>
      <c r="E251" s="2"/>
      <c r="F251" s="2"/>
      <c r="G251" s="2"/>
      <c r="H251" s="37"/>
      <c r="I251" s="37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5.75" customHeight="1">
      <c r="A252" s="2"/>
      <c r="B252" s="2"/>
      <c r="C252" s="2"/>
      <c r="D252" s="2"/>
      <c r="E252" s="2"/>
      <c r="F252" s="2"/>
      <c r="G252" s="2"/>
      <c r="H252" s="37"/>
      <c r="I252" s="37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5.75" customHeight="1">
      <c r="A253" s="2"/>
      <c r="B253" s="2"/>
      <c r="C253" s="2"/>
      <c r="D253" s="2"/>
      <c r="E253" s="2"/>
      <c r="F253" s="2"/>
      <c r="G253" s="2"/>
      <c r="H253" s="37"/>
      <c r="I253" s="37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5.75" customHeight="1">
      <c r="A254" s="2"/>
      <c r="B254" s="2"/>
      <c r="C254" s="2"/>
      <c r="D254" s="2"/>
      <c r="E254" s="2"/>
      <c r="F254" s="2"/>
      <c r="G254" s="2"/>
      <c r="H254" s="37"/>
      <c r="I254" s="37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5.75" customHeight="1">
      <c r="A255" s="2"/>
      <c r="B255" s="2"/>
      <c r="C255" s="2"/>
      <c r="D255" s="2"/>
      <c r="E255" s="2"/>
      <c r="F255" s="2"/>
      <c r="G255" s="2"/>
      <c r="H255" s="37"/>
      <c r="I255" s="37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5.75" customHeight="1">
      <c r="A256" s="2"/>
      <c r="B256" s="2"/>
      <c r="C256" s="2"/>
      <c r="D256" s="2"/>
      <c r="E256" s="2"/>
      <c r="F256" s="2"/>
      <c r="G256" s="2"/>
      <c r="H256" s="37"/>
      <c r="I256" s="37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5.75" customHeight="1">
      <c r="A257" s="2"/>
      <c r="B257" s="2"/>
      <c r="C257" s="2"/>
      <c r="D257" s="2"/>
      <c r="E257" s="2"/>
      <c r="F257" s="2"/>
      <c r="G257" s="2"/>
      <c r="H257" s="37"/>
      <c r="I257" s="37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5.75" customHeight="1">
      <c r="A258" s="2"/>
      <c r="B258" s="2"/>
      <c r="C258" s="2"/>
      <c r="D258" s="2"/>
      <c r="E258" s="2"/>
      <c r="F258" s="2"/>
      <c r="G258" s="2"/>
      <c r="H258" s="37"/>
      <c r="I258" s="37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5.75" customHeight="1">
      <c r="A259" s="2"/>
      <c r="B259" s="2"/>
      <c r="C259" s="2"/>
      <c r="D259" s="2"/>
      <c r="E259" s="2"/>
      <c r="F259" s="2"/>
      <c r="G259" s="2"/>
      <c r="H259" s="37"/>
      <c r="I259" s="37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5.75" customHeight="1">
      <c r="A260" s="2"/>
      <c r="B260" s="2"/>
      <c r="C260" s="2"/>
      <c r="D260" s="2"/>
      <c r="E260" s="2"/>
      <c r="F260" s="2"/>
      <c r="G260" s="2"/>
      <c r="H260" s="37"/>
      <c r="I260" s="37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5.75" customHeight="1">
      <c r="A261" s="2"/>
      <c r="B261" s="2"/>
      <c r="C261" s="2"/>
      <c r="D261" s="2"/>
      <c r="E261" s="2"/>
      <c r="F261" s="2"/>
      <c r="G261" s="2"/>
      <c r="H261" s="37"/>
      <c r="I261" s="37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5.75" customHeight="1">
      <c r="A262" s="2"/>
      <c r="B262" s="2"/>
      <c r="C262" s="2"/>
      <c r="D262" s="2"/>
      <c r="E262" s="2"/>
      <c r="F262" s="2"/>
      <c r="G262" s="2"/>
      <c r="H262" s="37"/>
      <c r="I262" s="37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5.75" customHeight="1">
      <c r="A263" s="2"/>
      <c r="B263" s="2"/>
      <c r="C263" s="2"/>
      <c r="D263" s="2"/>
      <c r="E263" s="2"/>
      <c r="F263" s="2"/>
      <c r="G263" s="2"/>
      <c r="H263" s="37"/>
      <c r="I263" s="37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5.75" customHeight="1">
      <c r="A264" s="2"/>
      <c r="B264" s="2"/>
      <c r="C264" s="2"/>
      <c r="D264" s="2"/>
      <c r="E264" s="2"/>
      <c r="F264" s="2"/>
      <c r="G264" s="2"/>
      <c r="H264" s="37"/>
      <c r="I264" s="37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5.75" customHeight="1">
      <c r="A265" s="2"/>
      <c r="B265" s="2"/>
      <c r="C265" s="2"/>
      <c r="D265" s="2"/>
      <c r="E265" s="2"/>
      <c r="F265" s="2"/>
      <c r="G265" s="2"/>
      <c r="H265" s="37"/>
      <c r="I265" s="37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5.75" customHeight="1">
      <c r="A266" s="2"/>
      <c r="B266" s="2"/>
      <c r="C266" s="2"/>
      <c r="D266" s="2"/>
      <c r="E266" s="2"/>
      <c r="F266" s="2"/>
      <c r="G266" s="2"/>
      <c r="H266" s="37"/>
      <c r="I266" s="37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5.75" customHeight="1">
      <c r="A267" s="2"/>
      <c r="B267" s="2"/>
      <c r="C267" s="2"/>
      <c r="D267" s="2"/>
      <c r="E267" s="2"/>
      <c r="F267" s="2"/>
      <c r="G267" s="2"/>
      <c r="H267" s="37"/>
      <c r="I267" s="37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5.75" customHeight="1">
      <c r="A268" s="2"/>
      <c r="B268" s="2"/>
      <c r="C268" s="2"/>
      <c r="D268" s="2"/>
      <c r="E268" s="2"/>
      <c r="F268" s="2"/>
      <c r="G268" s="2"/>
      <c r="H268" s="37"/>
      <c r="I268" s="37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5.75" customHeight="1">
      <c r="A269" s="2"/>
      <c r="B269" s="2"/>
      <c r="C269" s="2"/>
      <c r="D269" s="2"/>
      <c r="E269" s="2"/>
      <c r="F269" s="2"/>
      <c r="G269" s="2"/>
      <c r="H269" s="37"/>
      <c r="I269" s="37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5.75" customHeight="1">
      <c r="A270" s="2"/>
      <c r="B270" s="2"/>
      <c r="C270" s="2"/>
      <c r="D270" s="2"/>
      <c r="E270" s="2"/>
      <c r="F270" s="2"/>
      <c r="G270" s="2"/>
      <c r="H270" s="37"/>
      <c r="I270" s="37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5.75" customHeight="1">
      <c r="A271" s="2"/>
      <c r="B271" s="2"/>
      <c r="C271" s="2"/>
      <c r="D271" s="2"/>
      <c r="E271" s="2"/>
      <c r="F271" s="2"/>
      <c r="G271" s="2"/>
      <c r="H271" s="37"/>
      <c r="I271" s="37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5.75" customHeight="1">
      <c r="A272" s="2"/>
      <c r="B272" s="2"/>
      <c r="C272" s="2"/>
      <c r="D272" s="2"/>
      <c r="E272" s="2"/>
      <c r="F272" s="2"/>
      <c r="G272" s="2"/>
      <c r="H272" s="37"/>
      <c r="I272" s="37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5.75" customHeight="1">
      <c r="A273" s="2"/>
      <c r="B273" s="2"/>
      <c r="C273" s="2"/>
      <c r="D273" s="2"/>
      <c r="E273" s="2"/>
      <c r="F273" s="2"/>
      <c r="G273" s="2"/>
      <c r="H273" s="37"/>
      <c r="I273" s="37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5.75" customHeight="1">
      <c r="A274" s="2"/>
      <c r="B274" s="2"/>
      <c r="C274" s="2"/>
      <c r="D274" s="2"/>
      <c r="E274" s="2"/>
      <c r="F274" s="2"/>
      <c r="G274" s="2"/>
      <c r="H274" s="37"/>
      <c r="I274" s="37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5.75" customHeight="1">
      <c r="A275" s="2"/>
      <c r="B275" s="2"/>
      <c r="C275" s="2"/>
      <c r="D275" s="2"/>
      <c r="E275" s="2"/>
      <c r="F275" s="2"/>
      <c r="G275" s="2"/>
      <c r="H275" s="37"/>
      <c r="I275" s="37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5.75" customHeight="1">
      <c r="A276" s="2"/>
      <c r="B276" s="2"/>
      <c r="C276" s="2"/>
      <c r="D276" s="2"/>
      <c r="E276" s="2"/>
      <c r="F276" s="2"/>
      <c r="G276" s="2"/>
      <c r="H276" s="37"/>
      <c r="I276" s="37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5.75" customHeight="1">
      <c r="A277" s="2"/>
      <c r="B277" s="2"/>
      <c r="C277" s="2"/>
      <c r="D277" s="2"/>
      <c r="E277" s="2"/>
      <c r="F277" s="2"/>
      <c r="G277" s="2"/>
      <c r="H277" s="37"/>
      <c r="I277" s="37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5.75" customHeight="1">
      <c r="A278" s="2"/>
      <c r="B278" s="2"/>
      <c r="C278" s="2"/>
      <c r="D278" s="2"/>
      <c r="E278" s="2"/>
      <c r="F278" s="2"/>
      <c r="G278" s="2"/>
      <c r="H278" s="37"/>
      <c r="I278" s="37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5.75" customHeight="1">
      <c r="A279" s="2"/>
      <c r="B279" s="2"/>
      <c r="C279" s="2"/>
      <c r="D279" s="2"/>
      <c r="E279" s="2"/>
      <c r="F279" s="2"/>
      <c r="G279" s="2"/>
      <c r="H279" s="37"/>
      <c r="I279" s="37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5.75" customHeight="1">
      <c r="A280" s="2"/>
      <c r="B280" s="2"/>
      <c r="C280" s="2"/>
      <c r="D280" s="2"/>
      <c r="E280" s="2"/>
      <c r="F280" s="2"/>
      <c r="G280" s="2"/>
      <c r="H280" s="37"/>
      <c r="I280" s="37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5.75" customHeight="1">
      <c r="A281" s="2"/>
      <c r="B281" s="2"/>
      <c r="C281" s="2"/>
      <c r="D281" s="2"/>
      <c r="E281" s="2"/>
      <c r="F281" s="2"/>
      <c r="G281" s="2"/>
      <c r="H281" s="37"/>
      <c r="I281" s="37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5.75" customHeight="1">
      <c r="A282" s="2"/>
      <c r="B282" s="2"/>
      <c r="C282" s="2"/>
      <c r="D282" s="2"/>
      <c r="E282" s="2"/>
      <c r="F282" s="2"/>
      <c r="G282" s="2"/>
      <c r="H282" s="37"/>
      <c r="I282" s="37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5.75" customHeight="1">
      <c r="A283" s="2"/>
      <c r="B283" s="2"/>
      <c r="C283" s="2"/>
      <c r="D283" s="2"/>
      <c r="E283" s="2"/>
      <c r="F283" s="2"/>
      <c r="G283" s="2"/>
      <c r="H283" s="37"/>
      <c r="I283" s="37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5.75" customHeight="1">
      <c r="A284" s="2"/>
      <c r="B284" s="2"/>
      <c r="C284" s="2"/>
      <c r="D284" s="2"/>
      <c r="E284" s="2"/>
      <c r="F284" s="2"/>
      <c r="G284" s="2"/>
      <c r="H284" s="37"/>
      <c r="I284" s="37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5.75" customHeight="1">
      <c r="A285" s="2"/>
      <c r="B285" s="2"/>
      <c r="C285" s="2"/>
      <c r="D285" s="2"/>
      <c r="E285" s="2"/>
      <c r="F285" s="2"/>
      <c r="G285" s="2"/>
      <c r="H285" s="37"/>
      <c r="I285" s="37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5.75" customHeight="1">
      <c r="A286" s="2"/>
      <c r="B286" s="2"/>
      <c r="C286" s="2"/>
      <c r="D286" s="2"/>
      <c r="E286" s="2"/>
      <c r="F286" s="2"/>
      <c r="G286" s="2"/>
      <c r="H286" s="37"/>
      <c r="I286" s="37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5.75" customHeight="1">
      <c r="A287" s="2"/>
      <c r="B287" s="2"/>
      <c r="C287" s="2"/>
      <c r="D287" s="2"/>
      <c r="E287" s="2"/>
      <c r="F287" s="2"/>
      <c r="G287" s="2"/>
      <c r="H287" s="37"/>
      <c r="I287" s="37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5.75" customHeight="1">
      <c r="A288" s="2"/>
      <c r="B288" s="2"/>
      <c r="C288" s="2"/>
      <c r="D288" s="2"/>
      <c r="E288" s="2"/>
      <c r="F288" s="2"/>
      <c r="G288" s="2"/>
      <c r="H288" s="37"/>
      <c r="I288" s="37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5.75" customHeight="1">
      <c r="A289" s="2"/>
      <c r="B289" s="2"/>
      <c r="C289" s="2"/>
      <c r="D289" s="2"/>
      <c r="E289" s="2"/>
      <c r="F289" s="2"/>
      <c r="G289" s="2"/>
      <c r="H289" s="37"/>
      <c r="I289" s="37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5.75" customHeight="1">
      <c r="A290" s="2"/>
      <c r="B290" s="2"/>
      <c r="C290" s="2"/>
      <c r="D290" s="2"/>
      <c r="E290" s="2"/>
      <c r="F290" s="2"/>
      <c r="G290" s="2"/>
      <c r="H290" s="37"/>
      <c r="I290" s="37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5.75" customHeight="1">
      <c r="A291" s="2"/>
      <c r="B291" s="2"/>
      <c r="C291" s="2"/>
      <c r="D291" s="2"/>
      <c r="E291" s="2"/>
      <c r="F291" s="2"/>
      <c r="G291" s="2"/>
      <c r="H291" s="37"/>
      <c r="I291" s="37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5.75" customHeight="1">
      <c r="A292" s="2"/>
      <c r="B292" s="2"/>
      <c r="C292" s="2"/>
      <c r="D292" s="2"/>
      <c r="E292" s="2"/>
      <c r="F292" s="2"/>
      <c r="G292" s="2"/>
      <c r="H292" s="37"/>
      <c r="I292" s="37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5.75" customHeight="1">
      <c r="A293" s="2"/>
      <c r="B293" s="2"/>
      <c r="C293" s="2"/>
      <c r="D293" s="2"/>
      <c r="E293" s="2"/>
      <c r="F293" s="2"/>
      <c r="G293" s="2"/>
      <c r="H293" s="37"/>
      <c r="I293" s="37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5.75" customHeight="1">
      <c r="A294" s="2"/>
      <c r="B294" s="2"/>
      <c r="C294" s="2"/>
      <c r="D294" s="2"/>
      <c r="E294" s="2"/>
      <c r="F294" s="2"/>
      <c r="G294" s="2"/>
      <c r="H294" s="37"/>
      <c r="I294" s="37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5.75" customHeight="1">
      <c r="A295" s="2"/>
      <c r="B295" s="2"/>
      <c r="C295" s="2"/>
      <c r="D295" s="2"/>
      <c r="E295" s="2"/>
      <c r="F295" s="2"/>
      <c r="G295" s="2"/>
      <c r="H295" s="37"/>
      <c r="I295" s="37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5.75" customHeight="1">
      <c r="A296" s="2"/>
      <c r="B296" s="2"/>
      <c r="C296" s="2"/>
      <c r="D296" s="2"/>
      <c r="E296" s="2"/>
      <c r="F296" s="2"/>
      <c r="G296" s="2"/>
      <c r="H296" s="37"/>
      <c r="I296" s="37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5.75" customHeight="1">
      <c r="A297" s="2"/>
      <c r="B297" s="2"/>
      <c r="C297" s="2"/>
      <c r="D297" s="2"/>
      <c r="E297" s="2"/>
      <c r="F297" s="2"/>
      <c r="G297" s="2"/>
      <c r="H297" s="37"/>
      <c r="I297" s="37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5.75" customHeight="1">
      <c r="A298" s="2"/>
      <c r="B298" s="2"/>
      <c r="C298" s="2"/>
      <c r="D298" s="2"/>
      <c r="E298" s="2"/>
      <c r="F298" s="2"/>
      <c r="G298" s="2"/>
      <c r="H298" s="37"/>
      <c r="I298" s="37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5.75" customHeight="1">
      <c r="A299" s="2"/>
      <c r="B299" s="2"/>
      <c r="C299" s="2"/>
      <c r="D299" s="2"/>
      <c r="E299" s="2"/>
      <c r="F299" s="2"/>
      <c r="G299" s="2"/>
      <c r="H299" s="37"/>
      <c r="I299" s="37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5.75" customHeight="1">
      <c r="A300" s="2"/>
      <c r="B300" s="2"/>
      <c r="C300" s="2"/>
      <c r="D300" s="2"/>
      <c r="E300" s="2"/>
      <c r="F300" s="2"/>
      <c r="G300" s="2"/>
      <c r="H300" s="37"/>
      <c r="I300" s="37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5.75" customHeight="1">
      <c r="A301" s="2"/>
      <c r="B301" s="2"/>
      <c r="C301" s="2"/>
      <c r="D301" s="2"/>
      <c r="E301" s="2"/>
      <c r="F301" s="2"/>
      <c r="G301" s="2"/>
      <c r="H301" s="37"/>
      <c r="I301" s="37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5.75" customHeight="1">
      <c r="A302" s="2"/>
      <c r="B302" s="2"/>
      <c r="C302" s="2"/>
      <c r="D302" s="2"/>
      <c r="E302" s="2"/>
      <c r="F302" s="2"/>
      <c r="G302" s="2"/>
      <c r="H302" s="37"/>
      <c r="I302" s="37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5.75" customHeight="1">
      <c r="A303" s="2"/>
      <c r="B303" s="2"/>
      <c r="C303" s="2"/>
      <c r="D303" s="2"/>
      <c r="E303" s="2"/>
      <c r="F303" s="2"/>
      <c r="G303" s="2"/>
      <c r="H303" s="37"/>
      <c r="I303" s="37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5.75" customHeight="1">
      <c r="A304" s="2"/>
      <c r="B304" s="2"/>
      <c r="C304" s="2"/>
      <c r="D304" s="2"/>
      <c r="E304" s="2"/>
      <c r="F304" s="2"/>
      <c r="G304" s="2"/>
      <c r="H304" s="37"/>
      <c r="I304" s="37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5.75" customHeight="1">
      <c r="A305" s="2"/>
      <c r="B305" s="2"/>
      <c r="C305" s="2"/>
      <c r="D305" s="2"/>
      <c r="E305" s="2"/>
      <c r="F305" s="2"/>
      <c r="G305" s="2"/>
      <c r="H305" s="37"/>
      <c r="I305" s="37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5.75" customHeight="1">
      <c r="A306" s="2"/>
      <c r="B306" s="2"/>
      <c r="C306" s="2"/>
      <c r="D306" s="2"/>
      <c r="E306" s="2"/>
      <c r="F306" s="2"/>
      <c r="G306" s="2"/>
      <c r="H306" s="37"/>
      <c r="I306" s="37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5.75" customHeight="1">
      <c r="A307" s="2"/>
      <c r="B307" s="2"/>
      <c r="C307" s="2"/>
      <c r="D307" s="2"/>
      <c r="E307" s="2"/>
      <c r="F307" s="2"/>
      <c r="G307" s="2"/>
      <c r="H307" s="37"/>
      <c r="I307" s="37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5.75" customHeight="1">
      <c r="A308" s="2"/>
      <c r="B308" s="2"/>
      <c r="C308" s="2"/>
      <c r="D308" s="2"/>
      <c r="E308" s="2"/>
      <c r="F308" s="2"/>
      <c r="G308" s="2"/>
      <c r="H308" s="37"/>
      <c r="I308" s="37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5.75" customHeight="1">
      <c r="A309" s="2"/>
      <c r="B309" s="2"/>
      <c r="C309" s="2"/>
      <c r="D309" s="2"/>
      <c r="E309" s="2"/>
      <c r="F309" s="2"/>
      <c r="G309" s="2"/>
      <c r="H309" s="37"/>
      <c r="I309" s="37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5.75" customHeight="1">
      <c r="A310" s="2"/>
      <c r="B310" s="2"/>
      <c r="C310" s="2"/>
      <c r="D310" s="2"/>
      <c r="E310" s="2"/>
      <c r="F310" s="2"/>
      <c r="G310" s="2"/>
      <c r="H310" s="37"/>
      <c r="I310" s="37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5.75" customHeight="1">
      <c r="A311" s="2"/>
      <c r="B311" s="2"/>
      <c r="C311" s="2"/>
      <c r="D311" s="2"/>
      <c r="E311" s="2"/>
      <c r="F311" s="2"/>
      <c r="G311" s="2"/>
      <c r="H311" s="37"/>
      <c r="I311" s="37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5.75" customHeight="1">
      <c r="A312" s="2"/>
      <c r="B312" s="2"/>
      <c r="C312" s="2"/>
      <c r="D312" s="2"/>
      <c r="E312" s="2"/>
      <c r="F312" s="2"/>
      <c r="G312" s="2"/>
      <c r="H312" s="37"/>
      <c r="I312" s="37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5.75" customHeight="1">
      <c r="A313" s="2"/>
      <c r="B313" s="2"/>
      <c r="C313" s="2"/>
      <c r="D313" s="2"/>
      <c r="E313" s="2"/>
      <c r="F313" s="2"/>
      <c r="G313" s="2"/>
      <c r="H313" s="37"/>
      <c r="I313" s="37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5.75" customHeight="1">
      <c r="A314" s="2"/>
      <c r="B314" s="2"/>
      <c r="C314" s="2"/>
      <c r="D314" s="2"/>
      <c r="E314" s="2"/>
      <c r="F314" s="2"/>
      <c r="G314" s="2"/>
      <c r="H314" s="37"/>
      <c r="I314" s="37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5.75" customHeight="1">
      <c r="A315" s="2"/>
      <c r="B315" s="2"/>
      <c r="C315" s="2"/>
      <c r="D315" s="2"/>
      <c r="E315" s="2"/>
      <c r="F315" s="2"/>
      <c r="G315" s="2"/>
      <c r="H315" s="37"/>
      <c r="I315" s="37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5.75" customHeight="1">
      <c r="A316" s="2"/>
      <c r="B316" s="2"/>
      <c r="C316" s="2"/>
      <c r="D316" s="2"/>
      <c r="E316" s="2"/>
      <c r="F316" s="2"/>
      <c r="G316" s="2"/>
      <c r="H316" s="37"/>
      <c r="I316" s="37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5.75" customHeight="1">
      <c r="A317" s="2"/>
      <c r="B317" s="2"/>
      <c r="C317" s="2"/>
      <c r="D317" s="2"/>
      <c r="E317" s="2"/>
      <c r="F317" s="2"/>
      <c r="G317" s="2"/>
      <c r="H317" s="37"/>
      <c r="I317" s="37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5.75" customHeight="1">
      <c r="A318" s="2"/>
      <c r="B318" s="2"/>
      <c r="C318" s="2"/>
      <c r="D318" s="2"/>
      <c r="E318" s="2"/>
      <c r="F318" s="2"/>
      <c r="G318" s="2"/>
      <c r="H318" s="37"/>
      <c r="I318" s="37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5.75" customHeight="1">
      <c r="A319" s="2"/>
      <c r="B319" s="2"/>
      <c r="C319" s="2"/>
      <c r="D319" s="2"/>
      <c r="E319" s="2"/>
      <c r="F319" s="2"/>
      <c r="G319" s="2"/>
      <c r="H319" s="37"/>
      <c r="I319" s="37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5.75" customHeight="1">
      <c r="A320" s="2"/>
      <c r="B320" s="2"/>
      <c r="C320" s="2"/>
      <c r="D320" s="2"/>
      <c r="E320" s="2"/>
      <c r="F320" s="2"/>
      <c r="G320" s="2"/>
      <c r="H320" s="37"/>
      <c r="I320" s="37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5.75" customHeight="1">
      <c r="A321" s="2"/>
      <c r="B321" s="2"/>
      <c r="C321" s="2"/>
      <c r="D321" s="2"/>
      <c r="E321" s="2"/>
      <c r="F321" s="2"/>
      <c r="G321" s="2"/>
      <c r="H321" s="37"/>
      <c r="I321" s="37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5.75" customHeight="1"/>
    <row r="323" spans="1:23" ht="15.75" customHeight="1"/>
    <row r="324" spans="1:23" ht="15.75" customHeight="1"/>
    <row r="325" spans="1:23" ht="15.75" customHeight="1"/>
    <row r="326" spans="1:23" ht="15.75" customHeight="1"/>
    <row r="327" spans="1:23" ht="15.75" customHeight="1"/>
    <row r="328" spans="1:23" ht="15.75" customHeight="1"/>
    <row r="329" spans="1:23" ht="15.75" customHeight="1"/>
    <row r="330" spans="1:23" ht="15.75" customHeight="1"/>
    <row r="331" spans="1:23" ht="15.75" customHeight="1"/>
    <row r="332" spans="1:23" ht="15.75" customHeight="1"/>
    <row r="333" spans="1:23" ht="15.75" customHeight="1"/>
    <row r="334" spans="1:23" ht="15.75" customHeight="1"/>
    <row r="335" spans="1:23" ht="15.75" customHeight="1"/>
    <row r="336" spans="1:23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</sheetData>
  <sheetProtection algorithmName="SHA-512" hashValue="DCfta16aCVeyz8bTLYVzPPvP3ora6pDtfcyDz7EhEBKUjmX8jnOtVQVGUsKjS0aEriuzr6RLXK/n9qMJO9ad2g==" saltValue="hLgy0Q07CGCmZeXlgjz5Pw==" spinCount="100000" sheet="1" objects="1" scenarios="1"/>
  <mergeCells count="143">
    <mergeCell ref="K51:K53"/>
    <mergeCell ref="J62:J64"/>
    <mergeCell ref="K62:K64"/>
    <mergeCell ref="J66:J68"/>
    <mergeCell ref="K66:K68"/>
    <mergeCell ref="J55:J60"/>
    <mergeCell ref="K55:K60"/>
    <mergeCell ref="J14:J20"/>
    <mergeCell ref="J22:J25"/>
    <mergeCell ref="K22:K25"/>
    <mergeCell ref="J27:J30"/>
    <mergeCell ref="K27:K30"/>
    <mergeCell ref="J32:J37"/>
    <mergeCell ref="K32:K37"/>
    <mergeCell ref="J39:J41"/>
    <mergeCell ref="K39:K41"/>
    <mergeCell ref="J94:J96"/>
    <mergeCell ref="K94:K96"/>
    <mergeCell ref="K98:K100"/>
    <mergeCell ref="J114:J116"/>
    <mergeCell ref="K114:K116"/>
    <mergeCell ref="J118:J120"/>
    <mergeCell ref="K118:K120"/>
    <mergeCell ref="J98:J100"/>
    <mergeCell ref="J102:J104"/>
    <mergeCell ref="K102:K104"/>
    <mergeCell ref="J106:J108"/>
    <mergeCell ref="K106:K108"/>
    <mergeCell ref="J110:J112"/>
    <mergeCell ref="K110:K112"/>
    <mergeCell ref="A1:C3"/>
    <mergeCell ref="D1:K1"/>
    <mergeCell ref="D2:K2"/>
    <mergeCell ref="D3:K3"/>
    <mergeCell ref="A4:A5"/>
    <mergeCell ref="B4:B5"/>
    <mergeCell ref="C4:C5"/>
    <mergeCell ref="J4:K4"/>
    <mergeCell ref="J90:J92"/>
    <mergeCell ref="K90:K92"/>
    <mergeCell ref="J70:J72"/>
    <mergeCell ref="K70:K72"/>
    <mergeCell ref="K74:K76"/>
    <mergeCell ref="J74:J76"/>
    <mergeCell ref="J78:J80"/>
    <mergeCell ref="K78:K80"/>
    <mergeCell ref="J82:J84"/>
    <mergeCell ref="K82:K84"/>
    <mergeCell ref="J86:J88"/>
    <mergeCell ref="K86:K88"/>
    <mergeCell ref="J43:J45"/>
    <mergeCell ref="K43:K45"/>
    <mergeCell ref="J47:J49"/>
    <mergeCell ref="K47:K49"/>
    <mergeCell ref="H4:H5"/>
    <mergeCell ref="I4:I5"/>
    <mergeCell ref="J6:J8"/>
    <mergeCell ref="K6:K8"/>
    <mergeCell ref="J10:J12"/>
    <mergeCell ref="K10:K12"/>
    <mergeCell ref="K14:K20"/>
    <mergeCell ref="D4:D5"/>
    <mergeCell ref="E4:E5"/>
    <mergeCell ref="F4:F5"/>
    <mergeCell ref="G4:G5"/>
    <mergeCell ref="F29:F30"/>
    <mergeCell ref="G29:G30"/>
    <mergeCell ref="H29:H30"/>
    <mergeCell ref="I29:I30"/>
    <mergeCell ref="J51:J53"/>
    <mergeCell ref="D14:D20"/>
    <mergeCell ref="E14:E16"/>
    <mergeCell ref="E17:E18"/>
    <mergeCell ref="E19:E20"/>
    <mergeCell ref="E78:E79"/>
    <mergeCell ref="D82:D84"/>
    <mergeCell ref="D86:D88"/>
    <mergeCell ref="D90:D92"/>
    <mergeCell ref="B106:B117"/>
    <mergeCell ref="C114:C117"/>
    <mergeCell ref="D114:D116"/>
    <mergeCell ref="D22:D25"/>
    <mergeCell ref="E23:E24"/>
    <mergeCell ref="D27:D30"/>
    <mergeCell ref="E29:E30"/>
    <mergeCell ref="B118:B121"/>
    <mergeCell ref="B39:B50"/>
    <mergeCell ref="B51:B61"/>
    <mergeCell ref="A62:A89"/>
    <mergeCell ref="B62:B85"/>
    <mergeCell ref="B86:B89"/>
    <mergeCell ref="B94:B105"/>
    <mergeCell ref="A90:A105"/>
    <mergeCell ref="B90:B93"/>
    <mergeCell ref="A106:A121"/>
    <mergeCell ref="A6:A31"/>
    <mergeCell ref="B6:B21"/>
    <mergeCell ref="C6:C21"/>
    <mergeCell ref="D6:D8"/>
    <mergeCell ref="D10:D12"/>
    <mergeCell ref="B22:B31"/>
    <mergeCell ref="C22:C31"/>
    <mergeCell ref="A32:A61"/>
    <mergeCell ref="B32:B38"/>
    <mergeCell ref="C32:C38"/>
    <mergeCell ref="C39:C46"/>
    <mergeCell ref="C47:C50"/>
    <mergeCell ref="D51:D53"/>
    <mergeCell ref="C51:C54"/>
    <mergeCell ref="C55:C61"/>
    <mergeCell ref="E55:E56"/>
    <mergeCell ref="E57:E58"/>
    <mergeCell ref="E59:E60"/>
    <mergeCell ref="D32:D37"/>
    <mergeCell ref="E32:E33"/>
    <mergeCell ref="E34:E35"/>
    <mergeCell ref="E36:E37"/>
    <mergeCell ref="D39:D41"/>
    <mergeCell ref="D43:D45"/>
    <mergeCell ref="D47:D49"/>
    <mergeCell ref="D55:D60"/>
    <mergeCell ref="C118:C121"/>
    <mergeCell ref="D118:D120"/>
    <mergeCell ref="C70:C73"/>
    <mergeCell ref="C74:C85"/>
    <mergeCell ref="C86:C89"/>
    <mergeCell ref="C90:C93"/>
    <mergeCell ref="C94:C97"/>
    <mergeCell ref="C98:C101"/>
    <mergeCell ref="C62:C69"/>
    <mergeCell ref="D62:D64"/>
    <mergeCell ref="D66:D68"/>
    <mergeCell ref="D70:D72"/>
    <mergeCell ref="C102:C105"/>
    <mergeCell ref="D102:D104"/>
    <mergeCell ref="D106:D108"/>
    <mergeCell ref="C106:C109"/>
    <mergeCell ref="C110:C113"/>
    <mergeCell ref="D110:D112"/>
    <mergeCell ref="D94:D96"/>
    <mergeCell ref="D98:D100"/>
    <mergeCell ref="D74:D76"/>
    <mergeCell ref="D78:D80"/>
  </mergeCells>
  <pageMargins left="0.7" right="0.7" top="0.75" bottom="0.7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96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:B8"/>
    </sheetView>
  </sheetViews>
  <sheetFormatPr baseColWidth="10" defaultColWidth="14.42578125" defaultRowHeight="15" customHeight="1"/>
  <cols>
    <col min="1" max="1" width="34.28515625" customWidth="1"/>
    <col min="2" max="2" width="40" customWidth="1"/>
    <col min="3" max="3" width="10.42578125" customWidth="1"/>
    <col min="4" max="4" width="104.140625" customWidth="1"/>
    <col min="5" max="5" width="13.28515625" customWidth="1"/>
    <col min="6" max="6" width="25.85546875" customWidth="1"/>
    <col min="7" max="7" width="26.85546875" customWidth="1"/>
    <col min="8" max="8" width="23.5703125" customWidth="1"/>
    <col min="9" max="9" width="25" customWidth="1"/>
    <col min="10" max="22" width="10.7109375" customWidth="1"/>
  </cols>
  <sheetData>
    <row r="1" spans="1:24" ht="16.5">
      <c r="A1" s="94"/>
      <c r="B1" s="83" t="s">
        <v>162</v>
      </c>
      <c r="C1" s="84"/>
      <c r="D1" s="84"/>
      <c r="E1" s="84"/>
      <c r="F1" s="84"/>
      <c r="G1" s="84"/>
      <c r="H1" s="84"/>
      <c r="I1" s="85"/>
      <c r="J1" s="38"/>
      <c r="K1" s="38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4" ht="16.5">
      <c r="A2" s="95"/>
      <c r="B2" s="86" t="s">
        <v>163</v>
      </c>
      <c r="C2" s="84"/>
      <c r="D2" s="84"/>
      <c r="E2" s="84"/>
      <c r="F2" s="84"/>
      <c r="G2" s="84"/>
      <c r="H2" s="84"/>
      <c r="I2" s="85"/>
      <c r="J2" s="36"/>
      <c r="K2" s="36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4" ht="24.75" customHeight="1">
      <c r="A3" s="95"/>
      <c r="B3" s="86" t="s">
        <v>164</v>
      </c>
      <c r="C3" s="84"/>
      <c r="D3" s="84"/>
      <c r="E3" s="84"/>
      <c r="F3" s="84"/>
      <c r="G3" s="84"/>
      <c r="H3" s="84"/>
      <c r="I3" s="85"/>
      <c r="J3" s="36"/>
      <c r="K3" s="36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4" ht="29.25" customHeight="1">
      <c r="A4" s="96" t="s">
        <v>5</v>
      </c>
      <c r="B4" s="75" t="s">
        <v>6</v>
      </c>
      <c r="C4" s="75" t="s">
        <v>7</v>
      </c>
      <c r="D4" s="75" t="s">
        <v>8</v>
      </c>
      <c r="E4" s="75" t="s">
        <v>9</v>
      </c>
      <c r="F4" s="74" t="s">
        <v>10</v>
      </c>
      <c r="G4" s="74" t="s">
        <v>11</v>
      </c>
      <c r="H4" s="88" t="s">
        <v>12</v>
      </c>
      <c r="I4" s="8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4" ht="29.25" customHeight="1">
      <c r="A5" s="65"/>
      <c r="B5" s="65"/>
      <c r="C5" s="65"/>
      <c r="D5" s="65"/>
      <c r="E5" s="65"/>
      <c r="F5" s="65"/>
      <c r="G5" s="65"/>
      <c r="H5" s="3" t="s">
        <v>13</v>
      </c>
      <c r="I5" s="3" t="s">
        <v>14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4" ht="16.5">
      <c r="A6" s="66" t="s">
        <v>165</v>
      </c>
      <c r="B6" s="66" t="s">
        <v>166</v>
      </c>
      <c r="C6" s="4">
        <v>2022</v>
      </c>
      <c r="D6" s="39" t="s">
        <v>166</v>
      </c>
      <c r="E6" s="39">
        <v>2</v>
      </c>
      <c r="F6" s="40">
        <v>100000000</v>
      </c>
      <c r="G6" s="40">
        <v>100000000</v>
      </c>
      <c r="H6" s="92" t="s">
        <v>167</v>
      </c>
      <c r="I6" s="9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7"/>
      <c r="X6" s="7"/>
    </row>
    <row r="7" spans="1:24" ht="20.25" customHeight="1">
      <c r="A7" s="64"/>
      <c r="B7" s="64"/>
      <c r="C7" s="4">
        <v>2026</v>
      </c>
      <c r="D7" s="39" t="s">
        <v>166</v>
      </c>
      <c r="E7" s="39">
        <v>5</v>
      </c>
      <c r="F7" s="40">
        <v>100000000</v>
      </c>
      <c r="G7" s="40">
        <v>100000000</v>
      </c>
      <c r="H7" s="64"/>
      <c r="I7" s="6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"/>
      <c r="X7" s="7"/>
    </row>
    <row r="8" spans="1:24" ht="16.5">
      <c r="A8" s="64"/>
      <c r="B8" s="65"/>
      <c r="C8" s="4">
        <v>2030</v>
      </c>
      <c r="D8" s="39" t="s">
        <v>166</v>
      </c>
      <c r="E8" s="39">
        <v>10</v>
      </c>
      <c r="F8" s="40">
        <v>100000000</v>
      </c>
      <c r="G8" s="40">
        <v>100000000</v>
      </c>
      <c r="H8" s="65"/>
      <c r="I8" s="6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7"/>
      <c r="X8" s="7"/>
    </row>
    <row r="9" spans="1:24" ht="16.5">
      <c r="A9" s="64"/>
      <c r="B9" s="10"/>
      <c r="C9" s="10"/>
      <c r="D9" s="10"/>
      <c r="E9" s="10"/>
      <c r="F9" s="10"/>
      <c r="G9" s="41">
        <f>SUM(G6:G8)</f>
        <v>300000000</v>
      </c>
      <c r="H9" s="10"/>
      <c r="I9" s="1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7"/>
      <c r="X9" s="7"/>
    </row>
    <row r="10" spans="1:24" ht="29.25" customHeight="1">
      <c r="A10" s="64"/>
      <c r="B10" s="66" t="s">
        <v>168</v>
      </c>
      <c r="C10" s="4">
        <v>2022</v>
      </c>
      <c r="D10" s="4" t="s">
        <v>169</v>
      </c>
      <c r="E10" s="39">
        <v>1</v>
      </c>
      <c r="F10" s="40">
        <v>0</v>
      </c>
      <c r="G10" s="40">
        <v>0</v>
      </c>
      <c r="H10" s="92" t="s">
        <v>167</v>
      </c>
      <c r="I10" s="9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7"/>
      <c r="X10" s="7"/>
    </row>
    <row r="11" spans="1:24" ht="29.25" customHeight="1">
      <c r="A11" s="64"/>
      <c r="B11" s="64"/>
      <c r="C11" s="4">
        <v>2026</v>
      </c>
      <c r="D11" s="4" t="s">
        <v>170</v>
      </c>
      <c r="E11" s="42">
        <v>0.2</v>
      </c>
      <c r="F11" s="40">
        <v>0</v>
      </c>
      <c r="G11" s="40">
        <v>0</v>
      </c>
      <c r="H11" s="64"/>
      <c r="I11" s="6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7"/>
      <c r="X11" s="7"/>
    </row>
    <row r="12" spans="1:24" ht="29.25" customHeight="1">
      <c r="A12" s="64"/>
      <c r="B12" s="65"/>
      <c r="C12" s="4">
        <v>2030</v>
      </c>
      <c r="D12" s="4" t="s">
        <v>171</v>
      </c>
      <c r="E12" s="42">
        <v>0.3</v>
      </c>
      <c r="F12" s="40">
        <v>0</v>
      </c>
      <c r="G12" s="40">
        <v>0</v>
      </c>
      <c r="H12" s="65"/>
      <c r="I12" s="6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7"/>
      <c r="X12" s="7"/>
    </row>
    <row r="13" spans="1:24" ht="29.25" customHeight="1">
      <c r="A13" s="64"/>
      <c r="B13" s="10"/>
      <c r="C13" s="10"/>
      <c r="D13" s="10"/>
      <c r="E13" s="10"/>
      <c r="F13" s="10"/>
      <c r="G13" s="41">
        <f>SUM(G10:G12)</f>
        <v>0</v>
      </c>
      <c r="H13" s="10"/>
      <c r="I13" s="1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7"/>
      <c r="X13" s="7"/>
    </row>
    <row r="14" spans="1:24" ht="16.5">
      <c r="A14" s="64"/>
      <c r="B14" s="66" t="s">
        <v>172</v>
      </c>
      <c r="C14" s="4">
        <v>2022</v>
      </c>
      <c r="D14" s="4" t="s">
        <v>173</v>
      </c>
      <c r="E14" s="4">
        <v>1</v>
      </c>
      <c r="F14" s="43">
        <v>600000000</v>
      </c>
      <c r="G14" s="43">
        <v>600000000</v>
      </c>
      <c r="H14" s="66" t="s">
        <v>167</v>
      </c>
      <c r="I14" s="6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7"/>
      <c r="X14" s="7"/>
    </row>
    <row r="15" spans="1:24" ht="49.5">
      <c r="A15" s="64"/>
      <c r="B15" s="64"/>
      <c r="C15" s="4">
        <v>2026</v>
      </c>
      <c r="D15" s="4" t="s">
        <v>174</v>
      </c>
      <c r="E15" s="23" t="s">
        <v>175</v>
      </c>
      <c r="F15" s="4">
        <v>0</v>
      </c>
      <c r="G15" s="4">
        <v>0</v>
      </c>
      <c r="H15" s="64"/>
      <c r="I15" s="6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7"/>
      <c r="X15" s="7"/>
    </row>
    <row r="16" spans="1:24" ht="49.5">
      <c r="A16" s="64"/>
      <c r="B16" s="65"/>
      <c r="C16" s="4">
        <v>2030</v>
      </c>
      <c r="D16" s="4" t="s">
        <v>174</v>
      </c>
      <c r="E16" s="23" t="s">
        <v>175</v>
      </c>
      <c r="F16" s="4">
        <v>0</v>
      </c>
      <c r="G16" s="4">
        <v>0</v>
      </c>
      <c r="H16" s="65"/>
      <c r="I16" s="6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7"/>
      <c r="X16" s="7"/>
    </row>
    <row r="17" spans="1:24" ht="16.5">
      <c r="A17" s="64"/>
      <c r="B17" s="10"/>
      <c r="C17" s="10"/>
      <c r="D17" s="10"/>
      <c r="E17" s="10"/>
      <c r="F17" s="10"/>
      <c r="G17" s="41">
        <f>SUM(G14:G16)</f>
        <v>600000000</v>
      </c>
      <c r="H17" s="10"/>
      <c r="I17" s="1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7"/>
      <c r="X17" s="7"/>
    </row>
    <row r="18" spans="1:24" ht="15.75" customHeight="1">
      <c r="A18" s="64"/>
      <c r="B18" s="63" t="s">
        <v>176</v>
      </c>
      <c r="C18" s="4">
        <v>2022</v>
      </c>
      <c r="D18" s="11" t="s">
        <v>177</v>
      </c>
      <c r="E18" s="11">
        <v>1</v>
      </c>
      <c r="F18" s="44">
        <v>200000000</v>
      </c>
      <c r="G18" s="44">
        <v>200000000</v>
      </c>
      <c r="H18" s="63" t="s">
        <v>167</v>
      </c>
      <c r="I18" s="63" t="s">
        <v>178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7"/>
      <c r="X18" s="7"/>
    </row>
    <row r="19" spans="1:24" ht="15.75" customHeight="1">
      <c r="A19" s="64"/>
      <c r="B19" s="64"/>
      <c r="C19" s="4">
        <v>2026</v>
      </c>
      <c r="D19" s="11" t="s">
        <v>179</v>
      </c>
      <c r="E19" s="11">
        <v>1</v>
      </c>
      <c r="F19" s="11" t="s">
        <v>180</v>
      </c>
      <c r="G19" s="11"/>
      <c r="H19" s="64"/>
      <c r="I19" s="6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7"/>
      <c r="X19" s="7"/>
    </row>
    <row r="20" spans="1:24" ht="15.75" customHeight="1">
      <c r="A20" s="64"/>
      <c r="B20" s="65"/>
      <c r="C20" s="4">
        <v>2030</v>
      </c>
      <c r="D20" s="11" t="s">
        <v>181</v>
      </c>
      <c r="E20" s="11">
        <v>1</v>
      </c>
      <c r="F20" s="11" t="s">
        <v>180</v>
      </c>
      <c r="G20" s="11"/>
      <c r="H20" s="65"/>
      <c r="I20" s="6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7"/>
      <c r="X20" s="7"/>
    </row>
    <row r="21" spans="1:24" ht="15.75" customHeight="1">
      <c r="A21" s="64"/>
      <c r="B21" s="8"/>
      <c r="C21" s="10"/>
      <c r="D21" s="10"/>
      <c r="E21" s="10"/>
      <c r="F21" s="10"/>
      <c r="G21" s="41">
        <f>SUM(G18:G20)</f>
        <v>200000000</v>
      </c>
      <c r="H21" s="10"/>
      <c r="I21" s="1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7"/>
      <c r="X21" s="7"/>
    </row>
    <row r="22" spans="1:24" ht="40.5" customHeight="1">
      <c r="A22" s="64"/>
      <c r="B22" s="63" t="s">
        <v>182</v>
      </c>
      <c r="C22" s="4">
        <v>2022</v>
      </c>
      <c r="D22" s="45" t="s">
        <v>183</v>
      </c>
      <c r="E22" s="11">
        <v>1</v>
      </c>
      <c r="F22" s="4">
        <v>0</v>
      </c>
      <c r="G22" s="4">
        <v>0</v>
      </c>
      <c r="H22" s="66" t="s">
        <v>27</v>
      </c>
      <c r="I22" s="66" t="s">
        <v>184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7"/>
      <c r="X22" s="7"/>
    </row>
    <row r="23" spans="1:24" ht="42" customHeight="1">
      <c r="A23" s="64"/>
      <c r="B23" s="64"/>
      <c r="C23" s="4">
        <v>2026</v>
      </c>
      <c r="D23" s="45" t="s">
        <v>185</v>
      </c>
      <c r="E23" s="11">
        <v>1</v>
      </c>
      <c r="F23" s="4">
        <v>0</v>
      </c>
      <c r="G23" s="4">
        <v>0</v>
      </c>
      <c r="H23" s="64"/>
      <c r="I23" s="6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7"/>
      <c r="X23" s="7"/>
    </row>
    <row r="24" spans="1:24" ht="30" customHeight="1">
      <c r="A24" s="64"/>
      <c r="B24" s="65"/>
      <c r="C24" s="4">
        <v>2030</v>
      </c>
      <c r="D24" s="45" t="s">
        <v>186</v>
      </c>
      <c r="E24" s="11">
        <v>1</v>
      </c>
      <c r="F24" s="4">
        <v>0</v>
      </c>
      <c r="G24" s="4">
        <v>0</v>
      </c>
      <c r="H24" s="65"/>
      <c r="I24" s="6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7"/>
      <c r="X24" s="7"/>
    </row>
    <row r="25" spans="1:24" ht="15.75" customHeight="1">
      <c r="A25" s="65"/>
      <c r="B25" s="8"/>
      <c r="C25" s="10"/>
      <c r="D25" s="10"/>
      <c r="E25" s="10"/>
      <c r="F25" s="10"/>
      <c r="G25" s="41"/>
      <c r="H25" s="10"/>
      <c r="I25" s="1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7"/>
      <c r="X25" s="7"/>
    </row>
    <row r="26" spans="1:24" ht="15.75" customHeight="1">
      <c r="A26" s="63" t="s">
        <v>187</v>
      </c>
      <c r="B26" s="66" t="s">
        <v>188</v>
      </c>
      <c r="C26" s="4">
        <v>2022</v>
      </c>
      <c r="D26" s="11" t="s">
        <v>189</v>
      </c>
      <c r="E26" s="46">
        <v>1</v>
      </c>
      <c r="F26" s="47">
        <v>0</v>
      </c>
      <c r="G26" s="47">
        <v>0</v>
      </c>
      <c r="H26" s="91" t="s">
        <v>167</v>
      </c>
      <c r="I26" s="6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7"/>
      <c r="X26" s="7"/>
    </row>
    <row r="27" spans="1:24" ht="34.5" customHeight="1">
      <c r="A27" s="64"/>
      <c r="B27" s="64"/>
      <c r="C27" s="4">
        <v>2026</v>
      </c>
      <c r="D27" s="11" t="s">
        <v>190</v>
      </c>
      <c r="E27" s="46">
        <v>17</v>
      </c>
      <c r="F27" s="47">
        <v>0</v>
      </c>
      <c r="G27" s="47">
        <v>0</v>
      </c>
      <c r="H27" s="64"/>
      <c r="I27" s="6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7"/>
      <c r="X27" s="7"/>
    </row>
    <row r="28" spans="1:24" ht="33" customHeight="1">
      <c r="A28" s="64"/>
      <c r="B28" s="65"/>
      <c r="C28" s="4">
        <v>2030</v>
      </c>
      <c r="D28" s="11" t="s">
        <v>190</v>
      </c>
      <c r="E28" s="46">
        <v>41</v>
      </c>
      <c r="F28" s="47">
        <v>0</v>
      </c>
      <c r="G28" s="47">
        <v>0</v>
      </c>
      <c r="H28" s="65"/>
      <c r="I28" s="6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7"/>
      <c r="X28" s="7"/>
    </row>
    <row r="29" spans="1:24" ht="15.75" customHeight="1">
      <c r="A29" s="64"/>
      <c r="B29" s="8"/>
      <c r="C29" s="8"/>
      <c r="D29" s="8"/>
      <c r="E29" s="8"/>
      <c r="F29" s="8"/>
      <c r="G29" s="48">
        <f>SUM(G26:G28)</f>
        <v>0</v>
      </c>
      <c r="H29" s="8"/>
      <c r="I29" s="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7"/>
      <c r="X29" s="7"/>
    </row>
    <row r="30" spans="1:24" ht="39" customHeight="1">
      <c r="A30" s="64"/>
      <c r="B30" s="66" t="s">
        <v>191</v>
      </c>
      <c r="C30" s="39">
        <v>2022</v>
      </c>
      <c r="D30" s="11" t="s">
        <v>192</v>
      </c>
      <c r="E30" s="46">
        <v>1</v>
      </c>
      <c r="F30" s="47">
        <v>0</v>
      </c>
      <c r="G30" s="47">
        <v>0</v>
      </c>
      <c r="H30" s="91" t="s">
        <v>167</v>
      </c>
      <c r="I30" s="6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7"/>
      <c r="X30" s="7"/>
    </row>
    <row r="31" spans="1:24" ht="15.75" customHeight="1">
      <c r="A31" s="64"/>
      <c r="B31" s="64"/>
      <c r="C31" s="39">
        <v>2026</v>
      </c>
      <c r="D31" s="11" t="s">
        <v>193</v>
      </c>
      <c r="E31" s="46">
        <v>5</v>
      </c>
      <c r="F31" s="47">
        <v>0</v>
      </c>
      <c r="G31" s="47">
        <v>0</v>
      </c>
      <c r="H31" s="64"/>
      <c r="I31" s="6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7"/>
      <c r="X31" s="7"/>
    </row>
    <row r="32" spans="1:24" ht="15.75" customHeight="1">
      <c r="A32" s="64"/>
      <c r="B32" s="65"/>
      <c r="C32" s="39">
        <v>2030</v>
      </c>
      <c r="D32" s="11" t="s">
        <v>193</v>
      </c>
      <c r="E32" s="46">
        <v>10</v>
      </c>
      <c r="F32" s="47">
        <v>0</v>
      </c>
      <c r="G32" s="47">
        <v>0</v>
      </c>
      <c r="H32" s="65"/>
      <c r="I32" s="6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7"/>
      <c r="X32" s="7"/>
    </row>
    <row r="33" spans="1:24" ht="15.75" customHeight="1">
      <c r="A33" s="65"/>
      <c r="B33" s="8"/>
      <c r="C33" s="8"/>
      <c r="D33" s="8"/>
      <c r="E33" s="8"/>
      <c r="F33" s="8"/>
      <c r="G33" s="48">
        <f>SUM(G30:G32)</f>
        <v>0</v>
      </c>
      <c r="H33" s="8"/>
      <c r="I33" s="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7"/>
      <c r="X33" s="7"/>
    </row>
    <row r="34" spans="1:24" ht="15.75" customHeight="1">
      <c r="A34" s="49"/>
      <c r="B34" s="49"/>
      <c r="C34" s="49"/>
      <c r="D34" s="49"/>
      <c r="E34" s="49"/>
      <c r="F34" s="49"/>
      <c r="G34" s="49"/>
      <c r="H34" s="4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4" ht="15.75" customHeight="1">
      <c r="A35" s="49"/>
      <c r="B35" s="49"/>
      <c r="C35" s="49"/>
      <c r="D35" s="49"/>
      <c r="E35" s="49"/>
      <c r="F35" s="49"/>
      <c r="G35" s="49"/>
      <c r="H35" s="4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4" ht="15.75" customHeight="1">
      <c r="A36" s="49"/>
      <c r="B36" s="49"/>
      <c r="C36" s="49"/>
      <c r="D36" s="49"/>
      <c r="E36" s="49"/>
      <c r="F36" s="49"/>
      <c r="G36" s="49"/>
      <c r="H36" s="4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4" ht="15.75" customHeight="1">
      <c r="A37" s="49"/>
      <c r="B37" s="49"/>
      <c r="C37" s="49"/>
      <c r="D37" s="49"/>
      <c r="E37" s="49"/>
      <c r="F37" s="49"/>
      <c r="G37" s="49"/>
      <c r="H37" s="4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4" ht="15.75" customHeight="1">
      <c r="A38" s="49"/>
      <c r="B38" s="49"/>
      <c r="C38" s="49"/>
      <c r="D38" s="49"/>
      <c r="E38" s="49"/>
      <c r="F38" s="49"/>
      <c r="G38" s="49"/>
      <c r="H38" s="4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4" ht="15.75" customHeight="1">
      <c r="A39" s="49"/>
      <c r="B39" s="49"/>
      <c r="C39" s="49"/>
      <c r="D39" s="49"/>
      <c r="E39" s="49"/>
      <c r="F39" s="49"/>
      <c r="G39" s="49"/>
      <c r="H39" s="4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4" ht="15.75" customHeight="1">
      <c r="A40" s="49"/>
      <c r="B40" s="49"/>
      <c r="C40" s="49"/>
      <c r="D40" s="49"/>
      <c r="E40" s="49"/>
      <c r="F40" s="49"/>
      <c r="G40" s="49"/>
      <c r="H40" s="4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4" ht="111" customHeight="1">
      <c r="A41" s="49"/>
      <c r="B41" s="49"/>
      <c r="C41" s="49"/>
      <c r="D41" s="49"/>
      <c r="E41" s="49"/>
      <c r="F41" s="49"/>
      <c r="G41" s="49"/>
      <c r="H41" s="4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4" ht="30" customHeight="1">
      <c r="A42" s="49"/>
      <c r="B42" s="49"/>
      <c r="C42" s="49"/>
      <c r="D42" s="49"/>
      <c r="E42" s="49"/>
      <c r="F42" s="49"/>
      <c r="G42" s="49"/>
      <c r="H42" s="4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4" ht="15.75" customHeight="1">
      <c r="A43" s="49"/>
      <c r="B43" s="49"/>
      <c r="C43" s="49"/>
      <c r="D43" s="49"/>
      <c r="E43" s="49"/>
      <c r="F43" s="49"/>
      <c r="G43" s="49"/>
      <c r="H43" s="4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4" ht="15.75" customHeight="1">
      <c r="A44" s="49"/>
      <c r="B44" s="49"/>
      <c r="C44" s="49"/>
      <c r="D44" s="49"/>
      <c r="E44" s="49"/>
      <c r="F44" s="49"/>
      <c r="G44" s="49"/>
      <c r="H44" s="4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4" ht="15.75" customHeight="1">
      <c r="A45" s="49"/>
      <c r="B45" s="49"/>
      <c r="C45" s="49"/>
      <c r="D45" s="49"/>
      <c r="E45" s="49"/>
      <c r="F45" s="49"/>
      <c r="G45" s="49"/>
      <c r="H45" s="4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4" ht="15.75" customHeight="1">
      <c r="A46" s="49"/>
      <c r="B46" s="49"/>
      <c r="C46" s="49"/>
      <c r="D46" s="49"/>
      <c r="E46" s="49"/>
      <c r="F46" s="49"/>
      <c r="G46" s="49"/>
      <c r="H46" s="4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4" ht="15.75" customHeight="1">
      <c r="A47" s="49"/>
      <c r="B47" s="49"/>
      <c r="C47" s="49"/>
      <c r="D47" s="49"/>
      <c r="E47" s="49"/>
      <c r="F47" s="49"/>
      <c r="G47" s="49"/>
      <c r="H47" s="4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4" ht="15.75" customHeight="1">
      <c r="A48" s="49"/>
      <c r="B48" s="49"/>
      <c r="C48" s="49"/>
      <c r="D48" s="49"/>
      <c r="E48" s="49"/>
      <c r="F48" s="49"/>
      <c r="G48" s="49"/>
      <c r="H48" s="4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>
      <c r="A49" s="49"/>
      <c r="B49" s="49"/>
      <c r="C49" s="49"/>
      <c r="D49" s="49"/>
      <c r="E49" s="49"/>
      <c r="F49" s="49"/>
      <c r="G49" s="49"/>
      <c r="H49" s="4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>
      <c r="A50" s="49"/>
      <c r="B50" s="49"/>
      <c r="C50" s="49"/>
      <c r="D50" s="49"/>
      <c r="E50" s="49"/>
      <c r="F50" s="49"/>
      <c r="G50" s="49"/>
      <c r="H50" s="4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>
      <c r="A51" s="49"/>
      <c r="B51" s="49"/>
      <c r="C51" s="49"/>
      <c r="D51" s="49"/>
      <c r="E51" s="49"/>
      <c r="F51" s="49"/>
      <c r="G51" s="49"/>
      <c r="H51" s="4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>
      <c r="A52" s="49"/>
      <c r="B52" s="49"/>
      <c r="C52" s="49"/>
      <c r="D52" s="49"/>
      <c r="E52" s="49"/>
      <c r="F52" s="49"/>
      <c r="G52" s="49"/>
      <c r="H52" s="49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>
      <c r="A53" s="49"/>
      <c r="B53" s="49"/>
      <c r="C53" s="49"/>
      <c r="D53" s="49"/>
      <c r="E53" s="49"/>
      <c r="F53" s="49"/>
      <c r="G53" s="49"/>
      <c r="H53" s="4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>
      <c r="A54" s="49"/>
      <c r="B54" s="49"/>
      <c r="C54" s="49"/>
      <c r="D54" s="49"/>
      <c r="E54" s="49"/>
      <c r="F54" s="49"/>
      <c r="G54" s="49"/>
      <c r="H54" s="4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>
      <c r="A55" s="49"/>
      <c r="B55" s="49"/>
      <c r="C55" s="49"/>
      <c r="D55" s="49"/>
      <c r="E55" s="49"/>
      <c r="F55" s="49"/>
      <c r="G55" s="49"/>
      <c r="H55" s="49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>
      <c r="A56" s="49"/>
      <c r="B56" s="49"/>
      <c r="C56" s="49"/>
      <c r="D56" s="49"/>
      <c r="E56" s="49"/>
      <c r="F56" s="49"/>
      <c r="G56" s="49"/>
      <c r="H56" s="49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30" customHeight="1">
      <c r="A57" s="49"/>
      <c r="B57" s="49"/>
      <c r="C57" s="49"/>
      <c r="D57" s="49"/>
      <c r="E57" s="49"/>
      <c r="F57" s="49"/>
      <c r="G57" s="49"/>
      <c r="H57" s="49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34.5" customHeight="1">
      <c r="A58" s="49"/>
      <c r="B58" s="49"/>
      <c r="C58" s="49"/>
      <c r="D58" s="49"/>
      <c r="E58" s="49"/>
      <c r="F58" s="49"/>
      <c r="G58" s="49"/>
      <c r="H58" s="4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>
      <c r="A59" s="49"/>
      <c r="B59" s="49"/>
      <c r="C59" s="49"/>
      <c r="D59" s="49"/>
      <c r="E59" s="49"/>
      <c r="F59" s="49"/>
      <c r="G59" s="49"/>
      <c r="H59" s="49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>
      <c r="A60" s="49"/>
      <c r="B60" s="49"/>
      <c r="C60" s="49"/>
      <c r="D60" s="49"/>
      <c r="E60" s="49"/>
      <c r="F60" s="49"/>
      <c r="G60" s="49"/>
      <c r="H60" s="49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>
      <c r="A61" s="49"/>
      <c r="B61" s="49"/>
      <c r="C61" s="49"/>
      <c r="D61" s="49"/>
      <c r="E61" s="49"/>
      <c r="F61" s="49"/>
      <c r="G61" s="49"/>
      <c r="H61" s="49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>
      <c r="A62" s="49"/>
      <c r="B62" s="49"/>
      <c r="C62" s="49"/>
      <c r="D62" s="49"/>
      <c r="E62" s="49"/>
      <c r="F62" s="49"/>
      <c r="G62" s="49"/>
      <c r="H62" s="49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>
      <c r="A63" s="49"/>
      <c r="B63" s="49"/>
      <c r="C63" s="49"/>
      <c r="D63" s="49"/>
      <c r="E63" s="49"/>
      <c r="F63" s="49"/>
      <c r="G63" s="49"/>
      <c r="H63" s="49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37.5" customHeight="1">
      <c r="A64" s="49"/>
      <c r="B64" s="49"/>
      <c r="C64" s="49"/>
      <c r="D64" s="49"/>
      <c r="E64" s="49"/>
      <c r="F64" s="49"/>
      <c r="G64" s="49"/>
      <c r="H64" s="49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30" customHeight="1">
      <c r="A65" s="49"/>
      <c r="B65" s="49"/>
      <c r="C65" s="49"/>
      <c r="D65" s="49"/>
      <c r="E65" s="49"/>
      <c r="F65" s="49"/>
      <c r="G65" s="49"/>
      <c r="H65" s="4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51" customHeight="1">
      <c r="A66" s="49"/>
      <c r="B66" s="49"/>
      <c r="C66" s="49"/>
      <c r="D66" s="49"/>
      <c r="E66" s="49"/>
      <c r="F66" s="49"/>
      <c r="G66" s="49"/>
      <c r="H66" s="4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>
      <c r="A67" s="49"/>
      <c r="B67" s="49"/>
      <c r="C67" s="49"/>
      <c r="D67" s="49"/>
      <c r="E67" s="49"/>
      <c r="F67" s="49"/>
      <c r="G67" s="49"/>
      <c r="H67" s="49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31.5" customHeight="1">
      <c r="A68" s="49"/>
      <c r="B68" s="49"/>
      <c r="C68" s="49"/>
      <c r="D68" s="49"/>
      <c r="E68" s="49"/>
      <c r="F68" s="49"/>
      <c r="G68" s="49"/>
      <c r="H68" s="49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33" customHeight="1">
      <c r="A69" s="49"/>
      <c r="B69" s="49"/>
      <c r="C69" s="49"/>
      <c r="D69" s="49"/>
      <c r="E69" s="49"/>
      <c r="F69" s="49"/>
      <c r="G69" s="49"/>
      <c r="H69" s="49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>
      <c r="A70" s="49"/>
      <c r="B70" s="49"/>
      <c r="C70" s="49"/>
      <c r="D70" s="49"/>
      <c r="E70" s="49"/>
      <c r="F70" s="49"/>
      <c r="G70" s="49"/>
      <c r="H70" s="49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>
      <c r="A71" s="49"/>
      <c r="B71" s="49"/>
      <c r="C71" s="49"/>
      <c r="D71" s="49"/>
      <c r="E71" s="49"/>
      <c r="F71" s="49"/>
      <c r="G71" s="49"/>
      <c r="H71" s="49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>
      <c r="A72" s="49"/>
      <c r="B72" s="49"/>
      <c r="C72" s="49"/>
      <c r="D72" s="49"/>
      <c r="E72" s="49"/>
      <c r="F72" s="49"/>
      <c r="G72" s="49"/>
      <c r="H72" s="49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>
      <c r="A73" s="49"/>
      <c r="B73" s="49"/>
      <c r="C73" s="49"/>
      <c r="D73" s="49"/>
      <c r="E73" s="49"/>
      <c r="F73" s="49"/>
      <c r="G73" s="49"/>
      <c r="H73" s="4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>
      <c r="A74" s="49"/>
      <c r="B74" s="49"/>
      <c r="C74" s="49"/>
      <c r="D74" s="49"/>
      <c r="E74" s="49"/>
      <c r="F74" s="49"/>
      <c r="G74" s="49"/>
      <c r="H74" s="49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>
      <c r="A75" s="49"/>
      <c r="B75" s="49"/>
      <c r="C75" s="49"/>
      <c r="D75" s="49"/>
      <c r="E75" s="49"/>
      <c r="F75" s="49"/>
      <c r="G75" s="49"/>
      <c r="H75" s="49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>
      <c r="A76" s="49"/>
      <c r="B76" s="49"/>
      <c r="C76" s="49"/>
      <c r="D76" s="49"/>
      <c r="E76" s="49"/>
      <c r="F76" s="49"/>
      <c r="G76" s="49"/>
      <c r="H76" s="49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>
      <c r="A77" s="49"/>
      <c r="B77" s="49"/>
      <c r="C77" s="49"/>
      <c r="D77" s="49"/>
      <c r="E77" s="49"/>
      <c r="F77" s="49"/>
      <c r="G77" s="49"/>
      <c r="H77" s="49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>
      <c r="A78" s="49"/>
      <c r="B78" s="49"/>
      <c r="C78" s="49"/>
      <c r="D78" s="49"/>
      <c r="E78" s="49"/>
      <c r="F78" s="49"/>
      <c r="G78" s="49"/>
      <c r="H78" s="49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>
      <c r="A79" s="49"/>
      <c r="B79" s="49"/>
      <c r="C79" s="49"/>
      <c r="D79" s="49"/>
      <c r="E79" s="49"/>
      <c r="F79" s="49"/>
      <c r="G79" s="49"/>
      <c r="H79" s="49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>
      <c r="A80" s="49"/>
      <c r="B80" s="49"/>
      <c r="C80" s="49"/>
      <c r="D80" s="49"/>
      <c r="E80" s="49"/>
      <c r="F80" s="49"/>
      <c r="G80" s="49"/>
      <c r="H80" s="49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27.75" customHeight="1">
      <c r="A81" s="49"/>
      <c r="B81" s="49"/>
      <c r="C81" s="49"/>
      <c r="D81" s="49"/>
      <c r="E81" s="49"/>
      <c r="F81" s="49"/>
      <c r="G81" s="49"/>
      <c r="H81" s="49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>
      <c r="A82" s="49"/>
      <c r="B82" s="49"/>
      <c r="C82" s="49"/>
      <c r="D82" s="49"/>
      <c r="E82" s="49"/>
      <c r="F82" s="49"/>
      <c r="G82" s="49"/>
      <c r="H82" s="49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>
      <c r="A83" s="49"/>
      <c r="B83" s="49"/>
      <c r="C83" s="49"/>
      <c r="D83" s="49"/>
      <c r="E83" s="49"/>
      <c r="F83" s="49"/>
      <c r="G83" s="49"/>
      <c r="H83" s="49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>
      <c r="A84" s="49"/>
      <c r="B84" s="49"/>
      <c r="C84" s="49"/>
      <c r="D84" s="49"/>
      <c r="E84" s="49"/>
      <c r="F84" s="49"/>
      <c r="G84" s="49"/>
      <c r="H84" s="49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>
      <c r="A85" s="49"/>
      <c r="B85" s="49"/>
      <c r="C85" s="49"/>
      <c r="D85" s="49"/>
      <c r="E85" s="49"/>
      <c r="F85" s="49"/>
      <c r="G85" s="49"/>
      <c r="H85" s="49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>
      <c r="A86" s="49"/>
      <c r="B86" s="49"/>
      <c r="C86" s="49"/>
      <c r="D86" s="49"/>
      <c r="E86" s="49"/>
      <c r="F86" s="49"/>
      <c r="G86" s="49"/>
      <c r="H86" s="49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>
      <c r="A87" s="49"/>
      <c r="B87" s="49"/>
      <c r="C87" s="49"/>
      <c r="D87" s="49"/>
      <c r="E87" s="49"/>
      <c r="F87" s="49"/>
      <c r="G87" s="49"/>
      <c r="H87" s="49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>
      <c r="A88" s="49"/>
      <c r="B88" s="49"/>
      <c r="C88" s="49"/>
      <c r="D88" s="49"/>
      <c r="E88" s="49"/>
      <c r="F88" s="49"/>
      <c r="G88" s="49"/>
      <c r="H88" s="49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>
      <c r="A89" s="49"/>
      <c r="B89" s="49"/>
      <c r="C89" s="49"/>
      <c r="D89" s="49"/>
      <c r="E89" s="49"/>
      <c r="F89" s="49"/>
      <c r="G89" s="49"/>
      <c r="H89" s="49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>
      <c r="A90" s="49"/>
      <c r="B90" s="49"/>
      <c r="C90" s="49"/>
      <c r="D90" s="49"/>
      <c r="E90" s="49"/>
      <c r="F90" s="49"/>
      <c r="G90" s="49"/>
      <c r="H90" s="49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27" customHeight="1">
      <c r="A91" s="49"/>
      <c r="B91" s="49"/>
      <c r="C91" s="49"/>
      <c r="D91" s="49"/>
      <c r="E91" s="49"/>
      <c r="F91" s="49"/>
      <c r="G91" s="49"/>
      <c r="H91" s="49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>
      <c r="A92" s="49"/>
      <c r="B92" s="49"/>
      <c r="C92" s="49"/>
      <c r="D92" s="49"/>
      <c r="E92" s="49"/>
      <c r="F92" s="49"/>
      <c r="G92" s="49"/>
      <c r="H92" s="49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>
      <c r="A93" s="49"/>
      <c r="B93" s="49"/>
      <c r="C93" s="49"/>
      <c r="D93" s="49"/>
      <c r="E93" s="49"/>
      <c r="F93" s="49"/>
      <c r="G93" s="49"/>
      <c r="H93" s="49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>
      <c r="A94" s="49"/>
      <c r="B94" s="49"/>
      <c r="C94" s="49"/>
      <c r="D94" s="49"/>
      <c r="E94" s="49"/>
      <c r="F94" s="49"/>
      <c r="G94" s="49"/>
      <c r="H94" s="49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" customHeight="1">
      <c r="A95" s="49"/>
      <c r="B95" s="49"/>
      <c r="C95" s="49"/>
      <c r="D95" s="49"/>
      <c r="E95" s="49"/>
      <c r="F95" s="49"/>
      <c r="G95" s="49"/>
      <c r="H95" s="49"/>
      <c r="I95" s="1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</row>
    <row r="96" spans="1:22" ht="15.75" customHeight="1">
      <c r="A96" s="49"/>
      <c r="B96" s="49"/>
      <c r="C96" s="49"/>
      <c r="D96" s="49"/>
      <c r="E96" s="49"/>
      <c r="F96" s="49"/>
      <c r="G96" s="49"/>
      <c r="H96" s="49"/>
      <c r="I96" s="1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</row>
    <row r="97" spans="1:22" ht="15.75" customHeight="1">
      <c r="A97" s="49"/>
      <c r="B97" s="49"/>
      <c r="C97" s="49"/>
      <c r="D97" s="49"/>
      <c r="E97" s="49"/>
      <c r="F97" s="49"/>
      <c r="G97" s="49"/>
      <c r="H97" s="49"/>
      <c r="I97" s="1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</row>
    <row r="98" spans="1:22" ht="15.75" customHeight="1">
      <c r="A98" s="49"/>
      <c r="B98" s="49"/>
      <c r="C98" s="49"/>
      <c r="D98" s="49"/>
      <c r="E98" s="49"/>
      <c r="F98" s="49"/>
      <c r="G98" s="49"/>
      <c r="H98" s="49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45.75" customHeight="1">
      <c r="A99" s="49"/>
      <c r="B99" s="49"/>
      <c r="C99" s="49"/>
      <c r="D99" s="49"/>
      <c r="E99" s="49"/>
      <c r="F99" s="49"/>
      <c r="G99" s="49"/>
      <c r="H99" s="49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40.5" customHeight="1">
      <c r="A100" s="49"/>
      <c r="B100" s="49"/>
      <c r="C100" s="49"/>
      <c r="D100" s="49"/>
      <c r="E100" s="49"/>
      <c r="F100" s="49"/>
      <c r="G100" s="49"/>
      <c r="H100" s="49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45" customHeight="1">
      <c r="A101" s="49"/>
      <c r="B101" s="49"/>
      <c r="C101" s="49"/>
      <c r="D101" s="49"/>
      <c r="E101" s="49"/>
      <c r="F101" s="49"/>
      <c r="G101" s="49"/>
      <c r="H101" s="49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>
      <c r="A102" s="49"/>
      <c r="B102" s="49"/>
      <c r="C102" s="49"/>
      <c r="D102" s="49"/>
      <c r="E102" s="49"/>
      <c r="F102" s="49"/>
      <c r="G102" s="49"/>
      <c r="H102" s="49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61.5" customHeight="1">
      <c r="A103" s="49"/>
      <c r="B103" s="49"/>
      <c r="C103" s="49"/>
      <c r="D103" s="49"/>
      <c r="E103" s="49"/>
      <c r="F103" s="49"/>
      <c r="G103" s="49"/>
      <c r="H103" s="49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58.5" customHeight="1">
      <c r="A104" s="49"/>
      <c r="B104" s="49"/>
      <c r="C104" s="49"/>
      <c r="D104" s="49"/>
      <c r="E104" s="49"/>
      <c r="F104" s="49"/>
      <c r="G104" s="49"/>
      <c r="H104" s="49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66.75" customHeight="1">
      <c r="A105" s="49"/>
      <c r="B105" s="49"/>
      <c r="C105" s="49"/>
      <c r="D105" s="49"/>
      <c r="E105" s="49"/>
      <c r="F105" s="49"/>
      <c r="G105" s="49"/>
      <c r="H105" s="49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39.75" customHeight="1">
      <c r="A106" s="49"/>
      <c r="B106" s="49"/>
      <c r="C106" s="49"/>
      <c r="D106" s="49"/>
      <c r="E106" s="49"/>
      <c r="F106" s="49"/>
      <c r="G106" s="49"/>
      <c r="H106" s="49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>
      <c r="A107" s="49"/>
      <c r="B107" s="49"/>
      <c r="C107" s="49"/>
      <c r="D107" s="49"/>
      <c r="E107" s="49"/>
      <c r="F107" s="49"/>
      <c r="G107" s="49"/>
      <c r="H107" s="49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>
      <c r="A108" s="49"/>
      <c r="B108" s="49"/>
      <c r="C108" s="49"/>
      <c r="D108" s="49"/>
      <c r="E108" s="49"/>
      <c r="F108" s="49"/>
      <c r="G108" s="49"/>
      <c r="H108" s="49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>
      <c r="A109" s="49"/>
      <c r="B109" s="49"/>
      <c r="C109" s="49"/>
      <c r="D109" s="49"/>
      <c r="E109" s="49"/>
      <c r="F109" s="49"/>
      <c r="G109" s="49"/>
      <c r="H109" s="49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>
      <c r="A110" s="49"/>
      <c r="B110" s="49"/>
      <c r="C110" s="49"/>
      <c r="D110" s="49"/>
      <c r="E110" s="49"/>
      <c r="F110" s="49"/>
      <c r="G110" s="49"/>
      <c r="H110" s="49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>
      <c r="A111" s="49"/>
      <c r="B111" s="49"/>
      <c r="C111" s="49"/>
      <c r="D111" s="49"/>
      <c r="E111" s="49"/>
      <c r="F111" s="49"/>
      <c r="G111" s="49"/>
      <c r="H111" s="49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>
      <c r="A112" s="49"/>
      <c r="B112" s="49"/>
      <c r="C112" s="49"/>
      <c r="D112" s="49"/>
      <c r="E112" s="49"/>
      <c r="F112" s="49"/>
      <c r="G112" s="49"/>
      <c r="H112" s="49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31.5" customHeight="1">
      <c r="A113" s="49"/>
      <c r="B113" s="49"/>
      <c r="C113" s="49"/>
      <c r="D113" s="49"/>
      <c r="E113" s="49"/>
      <c r="F113" s="49"/>
      <c r="G113" s="49"/>
      <c r="H113" s="49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>
      <c r="A114" s="49"/>
      <c r="B114" s="49"/>
      <c r="C114" s="49"/>
      <c r="D114" s="49"/>
      <c r="E114" s="49"/>
      <c r="F114" s="49"/>
      <c r="G114" s="49"/>
      <c r="H114" s="49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>
      <c r="A115" s="49"/>
      <c r="B115" s="49"/>
      <c r="C115" s="49"/>
      <c r="D115" s="49"/>
      <c r="E115" s="49"/>
      <c r="F115" s="49"/>
      <c r="G115" s="49"/>
      <c r="H115" s="49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>
      <c r="A116" s="49"/>
      <c r="B116" s="49"/>
      <c r="C116" s="49"/>
      <c r="D116" s="49"/>
      <c r="E116" s="49"/>
      <c r="F116" s="49"/>
      <c r="G116" s="49"/>
      <c r="H116" s="49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>
      <c r="A117" s="49"/>
      <c r="B117" s="49"/>
      <c r="C117" s="49"/>
      <c r="D117" s="49"/>
      <c r="E117" s="49"/>
      <c r="F117" s="49"/>
      <c r="G117" s="49"/>
      <c r="H117" s="49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>
      <c r="A118" s="49"/>
      <c r="B118" s="49"/>
      <c r="C118" s="49"/>
      <c r="D118" s="49"/>
      <c r="E118" s="49"/>
      <c r="F118" s="49"/>
      <c r="G118" s="49"/>
      <c r="H118" s="49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>
      <c r="A119" s="49"/>
      <c r="B119" s="49"/>
      <c r="C119" s="49"/>
      <c r="D119" s="49"/>
      <c r="E119" s="49"/>
      <c r="F119" s="49"/>
      <c r="G119" s="49"/>
      <c r="H119" s="49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>
      <c r="A120" s="49"/>
      <c r="B120" s="49"/>
      <c r="C120" s="49"/>
      <c r="D120" s="49"/>
      <c r="E120" s="49"/>
      <c r="F120" s="49"/>
      <c r="G120" s="49"/>
      <c r="H120" s="49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39" customHeight="1">
      <c r="A121" s="49"/>
      <c r="B121" s="49"/>
      <c r="C121" s="49"/>
      <c r="D121" s="49"/>
      <c r="E121" s="49"/>
      <c r="F121" s="49"/>
      <c r="G121" s="49"/>
      <c r="H121" s="49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>
      <c r="A122" s="49"/>
      <c r="B122" s="49"/>
      <c r="C122" s="49"/>
      <c r="D122" s="49"/>
      <c r="E122" s="49"/>
      <c r="F122" s="49"/>
      <c r="G122" s="49"/>
      <c r="H122" s="49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>
      <c r="A123" s="49"/>
      <c r="B123" s="49"/>
      <c r="C123" s="49"/>
      <c r="D123" s="49"/>
      <c r="E123" s="49"/>
      <c r="F123" s="49"/>
      <c r="G123" s="49"/>
      <c r="H123" s="49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>
      <c r="A124" s="49"/>
      <c r="B124" s="49"/>
      <c r="C124" s="49"/>
      <c r="D124" s="49"/>
      <c r="E124" s="49"/>
      <c r="F124" s="49"/>
      <c r="G124" s="49"/>
      <c r="H124" s="49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36.75" customHeight="1">
      <c r="A125" s="49"/>
      <c r="B125" s="49"/>
      <c r="C125" s="49"/>
      <c r="D125" s="49"/>
      <c r="E125" s="49"/>
      <c r="F125" s="49"/>
      <c r="G125" s="49"/>
      <c r="H125" s="49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>
      <c r="A126" s="49"/>
      <c r="B126" s="49"/>
      <c r="C126" s="49"/>
      <c r="D126" s="49"/>
      <c r="E126" s="49"/>
      <c r="F126" s="49"/>
      <c r="G126" s="49"/>
      <c r="H126" s="49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>
      <c r="A127" s="49"/>
      <c r="B127" s="49"/>
      <c r="C127" s="49"/>
      <c r="D127" s="49"/>
      <c r="E127" s="49"/>
      <c r="F127" s="49"/>
      <c r="G127" s="49"/>
      <c r="H127" s="49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>
      <c r="A128" s="49"/>
      <c r="B128" s="49"/>
      <c r="C128" s="49"/>
      <c r="D128" s="49"/>
      <c r="E128" s="49"/>
      <c r="F128" s="49"/>
      <c r="G128" s="49"/>
      <c r="H128" s="49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>
      <c r="A129" s="49"/>
      <c r="B129" s="49"/>
      <c r="C129" s="49"/>
      <c r="D129" s="49"/>
      <c r="E129" s="49"/>
      <c r="F129" s="49"/>
      <c r="G129" s="49"/>
      <c r="H129" s="49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>
      <c r="A130" s="49"/>
      <c r="B130" s="49"/>
      <c r="C130" s="49"/>
      <c r="D130" s="49"/>
      <c r="E130" s="49"/>
      <c r="F130" s="49"/>
      <c r="G130" s="49"/>
      <c r="H130" s="49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>
      <c r="A131" s="49"/>
      <c r="B131" s="49"/>
      <c r="C131" s="49"/>
      <c r="D131" s="49"/>
      <c r="E131" s="49"/>
      <c r="F131" s="49"/>
      <c r="G131" s="49"/>
      <c r="H131" s="49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>
      <c r="A132" s="49"/>
      <c r="B132" s="49"/>
      <c r="C132" s="49"/>
      <c r="D132" s="49"/>
      <c r="E132" s="49"/>
      <c r="F132" s="49"/>
      <c r="G132" s="49"/>
      <c r="H132" s="49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60.75" customHeight="1">
      <c r="A133" s="49"/>
      <c r="B133" s="49"/>
      <c r="C133" s="49"/>
      <c r="D133" s="49"/>
      <c r="E133" s="49"/>
      <c r="F133" s="49"/>
      <c r="G133" s="49"/>
      <c r="H133" s="49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>
      <c r="A134" s="49"/>
      <c r="B134" s="49"/>
      <c r="C134" s="49"/>
      <c r="D134" s="49"/>
      <c r="E134" s="49"/>
      <c r="F134" s="49"/>
      <c r="G134" s="49"/>
      <c r="H134" s="49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>
      <c r="A135" s="49"/>
      <c r="B135" s="49"/>
      <c r="C135" s="49"/>
      <c r="D135" s="49"/>
      <c r="E135" s="49"/>
      <c r="F135" s="49"/>
      <c r="G135" s="49"/>
      <c r="H135" s="49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>
      <c r="A136" s="49"/>
      <c r="B136" s="49"/>
      <c r="C136" s="49"/>
      <c r="D136" s="49"/>
      <c r="E136" s="49"/>
      <c r="F136" s="49"/>
      <c r="G136" s="49"/>
      <c r="H136" s="49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>
      <c r="A137" s="49"/>
      <c r="B137" s="49"/>
      <c r="C137" s="49"/>
      <c r="D137" s="49"/>
      <c r="E137" s="49"/>
      <c r="F137" s="49"/>
      <c r="G137" s="49"/>
      <c r="H137" s="49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>
      <c r="A138" s="49"/>
      <c r="B138" s="49"/>
      <c r="C138" s="49"/>
      <c r="D138" s="49"/>
      <c r="E138" s="49"/>
      <c r="F138" s="49"/>
      <c r="G138" s="49"/>
      <c r="H138" s="49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>
      <c r="A139" s="49"/>
      <c r="B139" s="49"/>
      <c r="C139" s="49"/>
      <c r="D139" s="49"/>
      <c r="E139" s="49"/>
      <c r="F139" s="49"/>
      <c r="G139" s="49"/>
      <c r="H139" s="49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>
      <c r="A140" s="49"/>
      <c r="B140" s="49"/>
      <c r="C140" s="49"/>
      <c r="D140" s="49"/>
      <c r="E140" s="49"/>
      <c r="F140" s="49"/>
      <c r="G140" s="49"/>
      <c r="H140" s="49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45.75" customHeight="1">
      <c r="A141" s="49"/>
      <c r="B141" s="49"/>
      <c r="C141" s="49"/>
      <c r="D141" s="49"/>
      <c r="E141" s="49"/>
      <c r="F141" s="49"/>
      <c r="G141" s="49"/>
      <c r="H141" s="49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>
      <c r="A142" s="49"/>
      <c r="B142" s="49"/>
      <c r="C142" s="49"/>
      <c r="D142" s="49"/>
      <c r="E142" s="49"/>
      <c r="F142" s="49"/>
      <c r="G142" s="49"/>
      <c r="H142" s="49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>
      <c r="A143" s="49"/>
      <c r="B143" s="49"/>
      <c r="C143" s="49"/>
      <c r="D143" s="49"/>
      <c r="E143" s="49"/>
      <c r="F143" s="49"/>
      <c r="G143" s="49"/>
      <c r="H143" s="49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>
      <c r="A144" s="49"/>
      <c r="B144" s="49"/>
      <c r="C144" s="49"/>
      <c r="D144" s="49"/>
      <c r="E144" s="49"/>
      <c r="F144" s="49"/>
      <c r="G144" s="49"/>
      <c r="H144" s="49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>
      <c r="A145" s="49"/>
      <c r="B145" s="49"/>
      <c r="C145" s="49"/>
      <c r="D145" s="49"/>
      <c r="E145" s="49"/>
      <c r="F145" s="49"/>
      <c r="G145" s="49"/>
      <c r="H145" s="49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24.75" customHeight="1">
      <c r="A146" s="49"/>
      <c r="B146" s="49"/>
      <c r="C146" s="49"/>
      <c r="D146" s="49"/>
      <c r="E146" s="49"/>
      <c r="F146" s="49"/>
      <c r="G146" s="49"/>
      <c r="H146" s="49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>
      <c r="A147" s="49"/>
      <c r="B147" s="49"/>
      <c r="C147" s="49"/>
      <c r="D147" s="49"/>
      <c r="E147" s="49"/>
      <c r="F147" s="49"/>
      <c r="G147" s="49"/>
      <c r="H147" s="49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>
      <c r="A148" s="49"/>
      <c r="B148" s="49"/>
      <c r="C148" s="49"/>
      <c r="D148" s="49"/>
      <c r="E148" s="49"/>
      <c r="F148" s="49"/>
      <c r="G148" s="49"/>
      <c r="H148" s="49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>
      <c r="A149" s="49"/>
      <c r="B149" s="49"/>
      <c r="C149" s="49"/>
      <c r="D149" s="49"/>
      <c r="E149" s="49"/>
      <c r="F149" s="49"/>
      <c r="G149" s="49"/>
      <c r="H149" s="49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>
      <c r="A150" s="49"/>
      <c r="B150" s="49"/>
      <c r="C150" s="49"/>
      <c r="D150" s="49"/>
      <c r="E150" s="49"/>
      <c r="F150" s="49"/>
      <c r="G150" s="49"/>
      <c r="H150" s="49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>
      <c r="A151" s="49"/>
      <c r="B151" s="49"/>
      <c r="C151" s="49"/>
      <c r="D151" s="49"/>
      <c r="E151" s="49"/>
      <c r="F151" s="49"/>
      <c r="G151" s="49"/>
      <c r="H151" s="49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>
      <c r="A152" s="49"/>
      <c r="B152" s="49"/>
      <c r="C152" s="49"/>
      <c r="D152" s="49"/>
      <c r="E152" s="49"/>
      <c r="F152" s="49"/>
      <c r="G152" s="49"/>
      <c r="H152" s="49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61.5" customHeight="1">
      <c r="A153" s="49"/>
      <c r="B153" s="49"/>
      <c r="C153" s="49"/>
      <c r="D153" s="49"/>
      <c r="E153" s="49"/>
      <c r="F153" s="49"/>
      <c r="G153" s="49"/>
      <c r="H153" s="49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>
      <c r="A154" s="49"/>
      <c r="B154" s="49"/>
      <c r="C154" s="49"/>
      <c r="D154" s="49"/>
      <c r="E154" s="49"/>
      <c r="F154" s="49"/>
      <c r="G154" s="49"/>
      <c r="H154" s="49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>
      <c r="A155" s="49"/>
      <c r="B155" s="49"/>
      <c r="C155" s="49"/>
      <c r="D155" s="49"/>
      <c r="E155" s="49"/>
      <c r="F155" s="49"/>
      <c r="G155" s="49"/>
      <c r="H155" s="49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>
      <c r="A156" s="49"/>
      <c r="B156" s="49"/>
      <c r="C156" s="49"/>
      <c r="D156" s="49"/>
      <c r="E156" s="49"/>
      <c r="F156" s="49"/>
      <c r="G156" s="49"/>
      <c r="H156" s="49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>
      <c r="A157" s="49"/>
      <c r="B157" s="49"/>
      <c r="C157" s="49"/>
      <c r="D157" s="49"/>
      <c r="E157" s="49"/>
      <c r="F157" s="49"/>
      <c r="G157" s="49"/>
      <c r="H157" s="49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>
      <c r="A158" s="49"/>
      <c r="B158" s="49"/>
      <c r="C158" s="49"/>
      <c r="D158" s="49"/>
      <c r="E158" s="49"/>
      <c r="F158" s="49"/>
      <c r="G158" s="49"/>
      <c r="H158" s="49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>
      <c r="A159" s="49"/>
      <c r="B159" s="49"/>
      <c r="C159" s="49"/>
      <c r="D159" s="49"/>
      <c r="E159" s="49"/>
      <c r="F159" s="49"/>
      <c r="G159" s="49"/>
      <c r="H159" s="49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>
      <c r="A160" s="49"/>
      <c r="B160" s="49"/>
      <c r="C160" s="49"/>
      <c r="D160" s="49"/>
      <c r="E160" s="49"/>
      <c r="F160" s="49"/>
      <c r="G160" s="49"/>
      <c r="H160" s="49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>
      <c r="A161" s="49"/>
      <c r="B161" s="49"/>
      <c r="C161" s="49"/>
      <c r="D161" s="49"/>
      <c r="E161" s="49"/>
      <c r="F161" s="49"/>
      <c r="G161" s="49"/>
      <c r="H161" s="49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>
      <c r="A162" s="49"/>
      <c r="B162" s="49"/>
      <c r="C162" s="49"/>
      <c r="D162" s="49"/>
      <c r="E162" s="49"/>
      <c r="F162" s="49"/>
      <c r="G162" s="49"/>
      <c r="H162" s="49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>
      <c r="A163" s="49"/>
      <c r="B163" s="49"/>
      <c r="C163" s="49"/>
      <c r="D163" s="49"/>
      <c r="E163" s="49"/>
      <c r="F163" s="49"/>
      <c r="G163" s="49"/>
      <c r="H163" s="49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>
      <c r="A164" s="49"/>
      <c r="B164" s="49"/>
      <c r="C164" s="49"/>
      <c r="D164" s="49"/>
      <c r="E164" s="49"/>
      <c r="F164" s="49"/>
      <c r="G164" s="49"/>
      <c r="H164" s="49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>
      <c r="A165" s="49"/>
      <c r="B165" s="49"/>
      <c r="C165" s="49"/>
      <c r="D165" s="49"/>
      <c r="E165" s="49"/>
      <c r="F165" s="49"/>
      <c r="G165" s="49"/>
      <c r="H165" s="49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>
      <c r="A166" s="49"/>
      <c r="B166" s="49"/>
      <c r="C166" s="49"/>
      <c r="D166" s="49"/>
      <c r="E166" s="49"/>
      <c r="F166" s="49"/>
      <c r="G166" s="49"/>
      <c r="H166" s="49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>
      <c r="A167" s="49"/>
      <c r="B167" s="49"/>
      <c r="C167" s="49"/>
      <c r="D167" s="49"/>
      <c r="E167" s="49"/>
      <c r="F167" s="49"/>
      <c r="G167" s="49"/>
      <c r="H167" s="49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>
      <c r="A168" s="49"/>
      <c r="B168" s="49"/>
      <c r="C168" s="49"/>
      <c r="D168" s="49"/>
      <c r="E168" s="49"/>
      <c r="F168" s="49"/>
      <c r="G168" s="49"/>
      <c r="H168" s="49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>
      <c r="A169" s="49"/>
      <c r="B169" s="49"/>
      <c r="C169" s="49"/>
      <c r="D169" s="49"/>
      <c r="E169" s="49"/>
      <c r="F169" s="49"/>
      <c r="G169" s="49"/>
      <c r="H169" s="49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>
      <c r="A170" s="49"/>
      <c r="B170" s="49"/>
      <c r="C170" s="49"/>
      <c r="D170" s="49"/>
      <c r="E170" s="49"/>
      <c r="F170" s="49"/>
      <c r="G170" s="49"/>
      <c r="H170" s="49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>
      <c r="A171" s="49"/>
      <c r="B171" s="49"/>
      <c r="C171" s="49"/>
      <c r="D171" s="49"/>
      <c r="E171" s="49"/>
      <c r="F171" s="49"/>
      <c r="G171" s="49"/>
      <c r="H171" s="49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>
      <c r="A172" s="49"/>
      <c r="B172" s="49"/>
      <c r="C172" s="49"/>
      <c r="D172" s="49"/>
      <c r="E172" s="49"/>
      <c r="F172" s="49"/>
      <c r="G172" s="49"/>
      <c r="H172" s="49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>
      <c r="A173" s="49"/>
      <c r="B173" s="49"/>
      <c r="C173" s="49"/>
      <c r="D173" s="49"/>
      <c r="E173" s="49"/>
      <c r="F173" s="49"/>
      <c r="G173" s="49"/>
      <c r="H173" s="49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>
      <c r="A174" s="49"/>
      <c r="B174" s="49"/>
      <c r="C174" s="49"/>
      <c r="D174" s="49"/>
      <c r="E174" s="49"/>
      <c r="F174" s="49"/>
      <c r="G174" s="49"/>
      <c r="H174" s="49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>
      <c r="A175" s="49"/>
      <c r="B175" s="49"/>
      <c r="C175" s="49"/>
      <c r="D175" s="49"/>
      <c r="E175" s="49"/>
      <c r="F175" s="49"/>
      <c r="G175" s="49"/>
      <c r="H175" s="49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>
      <c r="A176" s="49"/>
      <c r="B176" s="49"/>
      <c r="C176" s="49"/>
      <c r="D176" s="49"/>
      <c r="E176" s="49"/>
      <c r="F176" s="49"/>
      <c r="G176" s="49"/>
      <c r="H176" s="49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>
      <c r="A177" s="49"/>
      <c r="B177" s="49"/>
      <c r="C177" s="49"/>
      <c r="D177" s="49"/>
      <c r="E177" s="49"/>
      <c r="F177" s="49"/>
      <c r="G177" s="49"/>
      <c r="H177" s="49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>
      <c r="A178" s="49"/>
      <c r="B178" s="49"/>
      <c r="C178" s="49"/>
      <c r="D178" s="49"/>
      <c r="E178" s="49"/>
      <c r="F178" s="49"/>
      <c r="G178" s="49"/>
      <c r="H178" s="49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>
      <c r="A179" s="49"/>
      <c r="B179" s="49"/>
      <c r="C179" s="49"/>
      <c r="D179" s="49"/>
      <c r="E179" s="49"/>
      <c r="F179" s="49"/>
      <c r="G179" s="49"/>
      <c r="H179" s="49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>
      <c r="A180" s="49"/>
      <c r="B180" s="49"/>
      <c r="C180" s="49"/>
      <c r="D180" s="49"/>
      <c r="E180" s="49"/>
      <c r="F180" s="49"/>
      <c r="G180" s="49"/>
      <c r="H180" s="49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>
      <c r="A181" s="49"/>
      <c r="B181" s="49"/>
      <c r="C181" s="49"/>
      <c r="D181" s="49"/>
      <c r="E181" s="49"/>
      <c r="F181" s="49"/>
      <c r="G181" s="49"/>
      <c r="H181" s="49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>
      <c r="A182" s="49"/>
      <c r="B182" s="49"/>
      <c r="C182" s="49"/>
      <c r="D182" s="49"/>
      <c r="E182" s="49"/>
      <c r="F182" s="49"/>
      <c r="G182" s="49"/>
      <c r="H182" s="49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>
      <c r="A183" s="49"/>
      <c r="B183" s="49"/>
      <c r="C183" s="49"/>
      <c r="D183" s="49"/>
      <c r="E183" s="49"/>
      <c r="F183" s="49"/>
      <c r="G183" s="49"/>
      <c r="H183" s="49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>
      <c r="A184" s="49"/>
      <c r="B184" s="49"/>
      <c r="C184" s="49"/>
      <c r="D184" s="49"/>
      <c r="E184" s="49"/>
      <c r="F184" s="49"/>
      <c r="G184" s="49"/>
      <c r="H184" s="49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>
      <c r="A185" s="49"/>
      <c r="B185" s="49"/>
      <c r="C185" s="49"/>
      <c r="D185" s="49"/>
      <c r="E185" s="49"/>
      <c r="F185" s="49"/>
      <c r="G185" s="49"/>
      <c r="H185" s="49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>
      <c r="A186" s="49"/>
      <c r="B186" s="49"/>
      <c r="C186" s="49"/>
      <c r="D186" s="49"/>
      <c r="E186" s="49"/>
      <c r="F186" s="49"/>
      <c r="G186" s="49"/>
      <c r="H186" s="49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>
      <c r="A187" s="49"/>
      <c r="B187" s="49"/>
      <c r="C187" s="49"/>
      <c r="D187" s="49"/>
      <c r="E187" s="49"/>
      <c r="F187" s="49"/>
      <c r="G187" s="49"/>
      <c r="H187" s="49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>
      <c r="A188" s="49"/>
      <c r="B188" s="49"/>
      <c r="C188" s="49"/>
      <c r="D188" s="49"/>
      <c r="E188" s="49"/>
      <c r="F188" s="49"/>
      <c r="G188" s="49"/>
      <c r="H188" s="49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>
      <c r="A189" s="49"/>
      <c r="B189" s="49"/>
      <c r="C189" s="49"/>
      <c r="D189" s="49"/>
      <c r="E189" s="49"/>
      <c r="F189" s="49"/>
      <c r="G189" s="49"/>
      <c r="H189" s="49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>
      <c r="A190" s="49"/>
      <c r="B190" s="49"/>
      <c r="C190" s="49"/>
      <c r="D190" s="49"/>
      <c r="E190" s="49"/>
      <c r="F190" s="49"/>
      <c r="G190" s="49"/>
      <c r="H190" s="49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>
      <c r="A191" s="49"/>
      <c r="B191" s="49"/>
      <c r="C191" s="49"/>
      <c r="D191" s="49"/>
      <c r="E191" s="49"/>
      <c r="F191" s="49"/>
      <c r="G191" s="49"/>
      <c r="H191" s="49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>
      <c r="A192" s="49"/>
      <c r="B192" s="49"/>
      <c r="C192" s="49"/>
      <c r="D192" s="49"/>
      <c r="E192" s="49"/>
      <c r="F192" s="49"/>
      <c r="G192" s="49"/>
      <c r="H192" s="49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>
      <c r="A193" s="49"/>
      <c r="B193" s="49"/>
      <c r="C193" s="49"/>
      <c r="D193" s="49"/>
      <c r="E193" s="49"/>
      <c r="F193" s="49"/>
      <c r="G193" s="49"/>
      <c r="H193" s="49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>
      <c r="A194" s="49"/>
      <c r="B194" s="49"/>
      <c r="C194" s="49"/>
      <c r="D194" s="49"/>
      <c r="E194" s="49"/>
      <c r="F194" s="49"/>
      <c r="G194" s="49"/>
      <c r="H194" s="49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>
      <c r="A195" s="49"/>
      <c r="B195" s="49"/>
      <c r="C195" s="49"/>
      <c r="D195" s="49"/>
      <c r="E195" s="49"/>
      <c r="F195" s="49"/>
      <c r="G195" s="49"/>
      <c r="H195" s="49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>
      <c r="A196" s="49"/>
      <c r="B196" s="49"/>
      <c r="C196" s="49"/>
      <c r="D196" s="49"/>
      <c r="E196" s="49"/>
      <c r="F196" s="49"/>
      <c r="G196" s="49"/>
      <c r="H196" s="49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>
      <c r="A197" s="49"/>
      <c r="B197" s="49"/>
      <c r="C197" s="49"/>
      <c r="D197" s="49"/>
      <c r="E197" s="49"/>
      <c r="F197" s="49"/>
      <c r="G197" s="49"/>
      <c r="H197" s="49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>
      <c r="A198" s="49"/>
      <c r="B198" s="49"/>
      <c r="C198" s="49"/>
      <c r="D198" s="49"/>
      <c r="E198" s="49"/>
      <c r="F198" s="49"/>
      <c r="G198" s="49"/>
      <c r="H198" s="49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>
      <c r="A199" s="49"/>
      <c r="B199" s="49"/>
      <c r="C199" s="49"/>
      <c r="D199" s="49"/>
      <c r="E199" s="49"/>
      <c r="F199" s="49"/>
      <c r="G199" s="49"/>
      <c r="H199" s="49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>
      <c r="A200" s="49"/>
      <c r="B200" s="49"/>
      <c r="C200" s="49"/>
      <c r="D200" s="49"/>
      <c r="E200" s="49"/>
      <c r="F200" s="49"/>
      <c r="G200" s="49"/>
      <c r="H200" s="49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>
      <c r="A201" s="49"/>
      <c r="B201" s="49"/>
      <c r="C201" s="49"/>
      <c r="D201" s="49"/>
      <c r="E201" s="49"/>
      <c r="F201" s="49"/>
      <c r="G201" s="49"/>
      <c r="H201" s="49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>
      <c r="A202" s="49"/>
      <c r="B202" s="49"/>
      <c r="C202" s="49"/>
      <c r="D202" s="49"/>
      <c r="E202" s="49"/>
      <c r="F202" s="49"/>
      <c r="G202" s="49"/>
      <c r="H202" s="49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>
      <c r="A203" s="49"/>
      <c r="B203" s="49"/>
      <c r="C203" s="49"/>
      <c r="D203" s="49"/>
      <c r="E203" s="49"/>
      <c r="F203" s="49"/>
      <c r="G203" s="49"/>
      <c r="H203" s="49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>
      <c r="A204" s="49"/>
      <c r="B204" s="49"/>
      <c r="C204" s="49"/>
      <c r="D204" s="49"/>
      <c r="E204" s="49"/>
      <c r="F204" s="49"/>
      <c r="G204" s="49"/>
      <c r="H204" s="49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>
      <c r="A205" s="49"/>
      <c r="B205" s="49"/>
      <c r="C205" s="49"/>
      <c r="D205" s="49"/>
      <c r="E205" s="49"/>
      <c r="F205" s="49"/>
      <c r="G205" s="49"/>
      <c r="H205" s="49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>
      <c r="A206" s="49"/>
      <c r="B206" s="49"/>
      <c r="C206" s="49"/>
      <c r="D206" s="49"/>
      <c r="E206" s="49"/>
      <c r="F206" s="49"/>
      <c r="G206" s="49"/>
      <c r="H206" s="49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>
      <c r="A207" s="49"/>
      <c r="B207" s="49"/>
      <c r="C207" s="49"/>
      <c r="D207" s="49"/>
      <c r="E207" s="49"/>
      <c r="F207" s="49"/>
      <c r="G207" s="49"/>
      <c r="H207" s="49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>
      <c r="A208" s="49"/>
      <c r="B208" s="49"/>
      <c r="C208" s="49"/>
      <c r="D208" s="49"/>
      <c r="E208" s="49"/>
      <c r="F208" s="49"/>
      <c r="G208" s="49"/>
      <c r="H208" s="49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>
      <c r="A209" s="49"/>
      <c r="B209" s="49"/>
      <c r="C209" s="49"/>
      <c r="D209" s="49"/>
      <c r="E209" s="49"/>
      <c r="F209" s="49"/>
      <c r="G209" s="49"/>
      <c r="H209" s="49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>
      <c r="A210" s="49"/>
      <c r="B210" s="49"/>
      <c r="C210" s="49"/>
      <c r="D210" s="49"/>
      <c r="E210" s="49"/>
      <c r="F210" s="49"/>
      <c r="G210" s="49"/>
      <c r="H210" s="49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>
      <c r="A211" s="49"/>
      <c r="B211" s="49"/>
      <c r="C211" s="49"/>
      <c r="D211" s="49"/>
      <c r="E211" s="49"/>
      <c r="F211" s="49"/>
      <c r="G211" s="49"/>
      <c r="H211" s="49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>
      <c r="A212" s="49"/>
      <c r="B212" s="49"/>
      <c r="C212" s="49"/>
      <c r="D212" s="49"/>
      <c r="E212" s="49"/>
      <c r="F212" s="49"/>
      <c r="G212" s="49"/>
      <c r="H212" s="49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>
      <c r="A213" s="49"/>
      <c r="B213" s="49"/>
      <c r="C213" s="49"/>
      <c r="D213" s="49"/>
      <c r="E213" s="49"/>
      <c r="F213" s="49"/>
      <c r="G213" s="49"/>
      <c r="H213" s="49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>
      <c r="A214" s="49"/>
      <c r="B214" s="49"/>
      <c r="C214" s="49"/>
      <c r="D214" s="49"/>
      <c r="E214" s="49"/>
      <c r="F214" s="49"/>
      <c r="G214" s="49"/>
      <c r="H214" s="49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>
      <c r="A215" s="49"/>
      <c r="B215" s="49"/>
      <c r="C215" s="49"/>
      <c r="D215" s="49"/>
      <c r="E215" s="49"/>
      <c r="F215" s="49"/>
      <c r="G215" s="49"/>
      <c r="H215" s="49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>
      <c r="A216" s="49"/>
      <c r="B216" s="49"/>
      <c r="C216" s="49"/>
      <c r="D216" s="49"/>
      <c r="E216" s="49"/>
      <c r="F216" s="49"/>
      <c r="G216" s="49"/>
      <c r="H216" s="49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>
      <c r="A217" s="49"/>
      <c r="B217" s="49"/>
      <c r="C217" s="49"/>
      <c r="D217" s="49"/>
      <c r="E217" s="49"/>
      <c r="F217" s="49"/>
      <c r="G217" s="49"/>
      <c r="H217" s="49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>
      <c r="A218" s="49"/>
      <c r="B218" s="49"/>
      <c r="C218" s="49"/>
      <c r="D218" s="49"/>
      <c r="E218" s="49"/>
      <c r="F218" s="49"/>
      <c r="G218" s="49"/>
      <c r="H218" s="49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>
      <c r="A219" s="49"/>
      <c r="B219" s="49"/>
      <c r="C219" s="49"/>
      <c r="D219" s="49"/>
      <c r="E219" s="49"/>
      <c r="F219" s="49"/>
      <c r="G219" s="49"/>
      <c r="H219" s="49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>
      <c r="A220" s="49"/>
      <c r="B220" s="49"/>
      <c r="C220" s="49"/>
      <c r="D220" s="49"/>
      <c r="E220" s="49"/>
      <c r="F220" s="49"/>
      <c r="G220" s="49"/>
      <c r="H220" s="49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>
      <c r="A221" s="49"/>
      <c r="B221" s="49"/>
      <c r="C221" s="49"/>
      <c r="D221" s="49"/>
      <c r="E221" s="49"/>
      <c r="F221" s="49"/>
      <c r="G221" s="49"/>
      <c r="H221" s="49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>
      <c r="A222" s="49"/>
      <c r="B222" s="49"/>
      <c r="C222" s="49"/>
      <c r="D222" s="49"/>
      <c r="E222" s="49"/>
      <c r="F222" s="49"/>
      <c r="G222" s="49"/>
      <c r="H222" s="49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>
      <c r="A223" s="49"/>
      <c r="B223" s="49"/>
      <c r="C223" s="49"/>
      <c r="D223" s="49"/>
      <c r="E223" s="49"/>
      <c r="F223" s="49"/>
      <c r="G223" s="49"/>
      <c r="H223" s="49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>
      <c r="A224" s="49"/>
      <c r="B224" s="49"/>
      <c r="C224" s="49"/>
      <c r="D224" s="49"/>
      <c r="E224" s="49"/>
      <c r="F224" s="49"/>
      <c r="G224" s="49"/>
      <c r="H224" s="49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>
      <c r="A225" s="49"/>
      <c r="B225" s="49"/>
      <c r="C225" s="49"/>
      <c r="D225" s="49"/>
      <c r="E225" s="49"/>
      <c r="F225" s="49"/>
      <c r="G225" s="49"/>
      <c r="H225" s="49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>
      <c r="A226" s="49"/>
      <c r="B226" s="49"/>
      <c r="C226" s="49"/>
      <c r="D226" s="49"/>
      <c r="E226" s="49"/>
      <c r="F226" s="49"/>
      <c r="G226" s="49"/>
      <c r="H226" s="49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>
      <c r="A227" s="49"/>
      <c r="B227" s="49"/>
      <c r="C227" s="49"/>
      <c r="D227" s="49"/>
      <c r="E227" s="49"/>
      <c r="F227" s="49"/>
      <c r="G227" s="49"/>
      <c r="H227" s="49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>
      <c r="A228" s="49"/>
      <c r="B228" s="49"/>
      <c r="C228" s="49"/>
      <c r="D228" s="49"/>
      <c r="E228" s="49"/>
      <c r="F228" s="49"/>
      <c r="G228" s="49"/>
      <c r="H228" s="49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>
      <c r="A229" s="49"/>
      <c r="B229" s="49"/>
      <c r="C229" s="49"/>
      <c r="D229" s="49"/>
      <c r="E229" s="49"/>
      <c r="F229" s="49"/>
      <c r="G229" s="49"/>
      <c r="H229" s="49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>
      <c r="A230" s="49"/>
      <c r="B230" s="49"/>
      <c r="C230" s="49"/>
      <c r="D230" s="49"/>
      <c r="E230" s="49"/>
      <c r="F230" s="49"/>
      <c r="G230" s="49"/>
      <c r="H230" s="49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>
      <c r="A231" s="49"/>
      <c r="B231" s="49"/>
      <c r="C231" s="49"/>
      <c r="D231" s="49"/>
      <c r="E231" s="49"/>
      <c r="F231" s="49"/>
      <c r="G231" s="49"/>
      <c r="H231" s="49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>
      <c r="A232" s="49"/>
      <c r="B232" s="49"/>
      <c r="C232" s="49"/>
      <c r="D232" s="49"/>
      <c r="E232" s="49"/>
      <c r="F232" s="49"/>
      <c r="G232" s="49"/>
      <c r="H232" s="49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>
      <c r="A233" s="1"/>
      <c r="B233" s="1"/>
      <c r="C233" s="1"/>
      <c r="D233" s="49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/>
    <row r="235" spans="1:22" ht="15.75" customHeight="1"/>
    <row r="236" spans="1:22" ht="15.75" customHeight="1"/>
    <row r="237" spans="1:22" ht="15.75" customHeight="1"/>
    <row r="238" spans="1:22" ht="15.75" customHeight="1"/>
    <row r="239" spans="1:22" ht="15.75" customHeight="1"/>
    <row r="240" spans="1:22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</sheetData>
  <sheetProtection algorithmName="SHA-512" hashValue="oNMQ0ZDKvZgVYP3dDcFWWHmnS7phrguNNapOZeqqsYpDObqB44KXM8hpWkzoOhxDfDnrxAuWkGMoQreZgNh9vw==" saltValue="+19brm8j4Vu9ZJpbjJAqyg==" spinCount="100000" sheet="1" objects="1" scenarios="1"/>
  <mergeCells count="35">
    <mergeCell ref="I6:I8"/>
    <mergeCell ref="H10:H12"/>
    <mergeCell ref="I10:I12"/>
    <mergeCell ref="I14:I16"/>
    <mergeCell ref="A1:A3"/>
    <mergeCell ref="B1:I1"/>
    <mergeCell ref="B2:I2"/>
    <mergeCell ref="B3:I3"/>
    <mergeCell ref="A4:A5"/>
    <mergeCell ref="B4:B5"/>
    <mergeCell ref="C4:C5"/>
    <mergeCell ref="H4:I4"/>
    <mergeCell ref="F4:F5"/>
    <mergeCell ref="G4:G5"/>
    <mergeCell ref="D4:D5"/>
    <mergeCell ref="E4:E5"/>
    <mergeCell ref="B6:B8"/>
    <mergeCell ref="B10:B12"/>
    <mergeCell ref="H6:H8"/>
    <mergeCell ref="A26:A33"/>
    <mergeCell ref="B30:B32"/>
    <mergeCell ref="A6:A25"/>
    <mergeCell ref="B14:B16"/>
    <mergeCell ref="H22:H24"/>
    <mergeCell ref="H30:H32"/>
    <mergeCell ref="B18:B20"/>
    <mergeCell ref="B26:B28"/>
    <mergeCell ref="B22:B24"/>
    <mergeCell ref="I30:I32"/>
    <mergeCell ref="I22:I24"/>
    <mergeCell ref="H14:H16"/>
    <mergeCell ref="H18:H20"/>
    <mergeCell ref="I18:I20"/>
    <mergeCell ref="H26:H28"/>
    <mergeCell ref="I26:I28"/>
  </mergeCells>
  <pageMargins left="0.7" right="0.7" top="0.75" bottom="0.75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99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:C8"/>
    </sheetView>
  </sheetViews>
  <sheetFormatPr baseColWidth="10" defaultColWidth="14.42578125" defaultRowHeight="15" customHeight="1"/>
  <cols>
    <col min="1" max="1" width="19.42578125" customWidth="1"/>
    <col min="2" max="2" width="30.7109375" customWidth="1"/>
    <col min="3" max="3" width="32.140625" customWidth="1"/>
    <col min="4" max="4" width="10.42578125" customWidth="1"/>
    <col min="5" max="5" width="51.42578125" customWidth="1"/>
    <col min="6" max="6" width="13.28515625" customWidth="1"/>
    <col min="7" max="7" width="25.85546875" customWidth="1"/>
    <col min="8" max="8" width="44.7109375" customWidth="1"/>
    <col min="9" max="9" width="23.5703125" customWidth="1"/>
    <col min="10" max="10" width="25" customWidth="1"/>
    <col min="11" max="22" width="10.7109375" customWidth="1"/>
  </cols>
  <sheetData>
    <row r="1" spans="1:24" ht="15" customHeight="1">
      <c r="A1" s="99"/>
      <c r="B1" s="78"/>
      <c r="C1" s="83" t="s">
        <v>194</v>
      </c>
      <c r="D1" s="84"/>
      <c r="E1" s="84"/>
      <c r="F1" s="84"/>
      <c r="G1" s="84"/>
      <c r="H1" s="84"/>
      <c r="I1" s="84"/>
      <c r="J1" s="8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4" ht="15" customHeight="1">
      <c r="A2" s="79"/>
      <c r="B2" s="81"/>
      <c r="C2" s="86" t="s">
        <v>195</v>
      </c>
      <c r="D2" s="84"/>
      <c r="E2" s="84"/>
      <c r="F2" s="84"/>
      <c r="G2" s="84"/>
      <c r="H2" s="84"/>
      <c r="I2" s="84"/>
      <c r="J2" s="8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4" ht="25.5" customHeight="1">
      <c r="A3" s="70"/>
      <c r="B3" s="73"/>
      <c r="C3" s="86" t="s">
        <v>196</v>
      </c>
      <c r="D3" s="84"/>
      <c r="E3" s="84"/>
      <c r="F3" s="84"/>
      <c r="G3" s="84"/>
      <c r="H3" s="84"/>
      <c r="I3" s="84"/>
      <c r="J3" s="8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4" ht="29.25" customHeight="1">
      <c r="A4" s="96" t="s">
        <v>4</v>
      </c>
      <c r="B4" s="96" t="s">
        <v>5</v>
      </c>
      <c r="C4" s="96" t="s">
        <v>6</v>
      </c>
      <c r="D4" s="96" t="s">
        <v>7</v>
      </c>
      <c r="E4" s="96" t="s">
        <v>8</v>
      </c>
      <c r="F4" s="96" t="s">
        <v>9</v>
      </c>
      <c r="G4" s="97" t="s">
        <v>10</v>
      </c>
      <c r="H4" s="97" t="s">
        <v>11</v>
      </c>
      <c r="I4" s="98" t="s">
        <v>12</v>
      </c>
      <c r="J4" s="8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4" ht="29.25" customHeight="1">
      <c r="A5" s="65"/>
      <c r="B5" s="65"/>
      <c r="C5" s="65"/>
      <c r="D5" s="65"/>
      <c r="E5" s="65"/>
      <c r="F5" s="65"/>
      <c r="G5" s="65"/>
      <c r="H5" s="65"/>
      <c r="I5" s="3" t="s">
        <v>13</v>
      </c>
      <c r="J5" s="3" t="s">
        <v>14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4" ht="42" customHeight="1">
      <c r="A6" s="63" t="s">
        <v>197</v>
      </c>
      <c r="B6" s="66" t="s">
        <v>198</v>
      </c>
      <c r="C6" s="66" t="s">
        <v>199</v>
      </c>
      <c r="D6" s="4">
        <v>2022</v>
      </c>
      <c r="E6" s="4" t="s">
        <v>200</v>
      </c>
      <c r="F6" s="51">
        <v>0.05</v>
      </c>
      <c r="G6" s="52"/>
      <c r="H6" s="5">
        <v>1800000000</v>
      </c>
      <c r="I6" s="66" t="s">
        <v>49</v>
      </c>
      <c r="J6" s="66" t="s">
        <v>201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7"/>
      <c r="X6" s="7"/>
    </row>
    <row r="7" spans="1:24" ht="33">
      <c r="A7" s="64"/>
      <c r="B7" s="64"/>
      <c r="C7" s="64"/>
      <c r="D7" s="4">
        <v>2026</v>
      </c>
      <c r="E7" s="4" t="s">
        <v>202</v>
      </c>
      <c r="F7" s="51">
        <v>0.1</v>
      </c>
      <c r="G7" s="52"/>
      <c r="H7" s="5">
        <v>11400000000</v>
      </c>
      <c r="I7" s="64"/>
      <c r="J7" s="6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"/>
      <c r="X7" s="7"/>
    </row>
    <row r="8" spans="1:24" ht="33">
      <c r="A8" s="64"/>
      <c r="B8" s="64"/>
      <c r="C8" s="65"/>
      <c r="D8" s="4">
        <v>2030</v>
      </c>
      <c r="E8" s="4" t="s">
        <v>203</v>
      </c>
      <c r="F8" s="51">
        <v>0.2</v>
      </c>
      <c r="G8" s="52"/>
      <c r="H8" s="5">
        <v>51300000000</v>
      </c>
      <c r="I8" s="65"/>
      <c r="J8" s="6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7"/>
      <c r="X8" s="7"/>
    </row>
    <row r="9" spans="1:24" ht="16.5">
      <c r="A9" s="64"/>
      <c r="B9" s="65"/>
      <c r="C9" s="8" t="s">
        <v>24</v>
      </c>
      <c r="D9" s="10"/>
      <c r="E9" s="10"/>
      <c r="F9" s="10"/>
      <c r="G9" s="22"/>
      <c r="H9" s="9">
        <f>SUM(H6:H8)</f>
        <v>64500000000</v>
      </c>
      <c r="I9" s="10" t="s">
        <v>99</v>
      </c>
      <c r="J9" s="10" t="s">
        <v>99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7"/>
      <c r="X9" s="7"/>
    </row>
    <row r="10" spans="1:24" ht="49.5">
      <c r="A10" s="64"/>
      <c r="B10" s="63" t="s">
        <v>204</v>
      </c>
      <c r="C10" s="63" t="s">
        <v>205</v>
      </c>
      <c r="D10" s="11">
        <v>2022</v>
      </c>
      <c r="E10" s="11" t="s">
        <v>206</v>
      </c>
      <c r="F10" s="11">
        <v>20</v>
      </c>
      <c r="G10" s="6">
        <v>40000000</v>
      </c>
      <c r="H10" s="6">
        <f t="shared" ref="H10:H12" si="0">F10*G10</f>
        <v>800000000</v>
      </c>
      <c r="I10" s="63" t="s">
        <v>49</v>
      </c>
      <c r="J10" s="63" t="s">
        <v>207</v>
      </c>
      <c r="K10" s="53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7"/>
      <c r="X10" s="7"/>
    </row>
    <row r="11" spans="1:24" ht="49.5">
      <c r="A11" s="64"/>
      <c r="B11" s="64"/>
      <c r="C11" s="64"/>
      <c r="D11" s="11">
        <v>2026</v>
      </c>
      <c r="E11" s="11" t="s">
        <v>208</v>
      </c>
      <c r="F11" s="11">
        <v>20</v>
      </c>
      <c r="G11" s="6">
        <v>40000000</v>
      </c>
      <c r="H11" s="6">
        <f t="shared" si="0"/>
        <v>800000000</v>
      </c>
      <c r="I11" s="64"/>
      <c r="J11" s="64"/>
      <c r="K11" s="53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7"/>
      <c r="X11" s="7"/>
    </row>
    <row r="12" spans="1:24" ht="49.5">
      <c r="A12" s="64"/>
      <c r="B12" s="64"/>
      <c r="C12" s="65"/>
      <c r="D12" s="11">
        <v>2030</v>
      </c>
      <c r="E12" s="11" t="s">
        <v>208</v>
      </c>
      <c r="F12" s="11">
        <v>20</v>
      </c>
      <c r="G12" s="6">
        <v>40000000</v>
      </c>
      <c r="H12" s="6">
        <f t="shared" si="0"/>
        <v>800000000</v>
      </c>
      <c r="I12" s="65"/>
      <c r="J12" s="65"/>
      <c r="K12" s="53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7"/>
      <c r="X12" s="7"/>
    </row>
    <row r="13" spans="1:24" ht="16.5">
      <c r="A13" s="64"/>
      <c r="B13" s="65"/>
      <c r="C13" s="8"/>
      <c r="D13" s="10"/>
      <c r="E13" s="10"/>
      <c r="F13" s="10"/>
      <c r="G13" s="22"/>
      <c r="H13" s="9">
        <f>SUM(H10:H12)</f>
        <v>2400000000</v>
      </c>
      <c r="I13" s="10"/>
      <c r="J13" s="1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7"/>
      <c r="X13" s="7"/>
    </row>
    <row r="14" spans="1:24" ht="49.5" customHeight="1">
      <c r="A14" s="64"/>
      <c r="B14" s="66" t="s">
        <v>209</v>
      </c>
      <c r="C14" s="66" t="s">
        <v>210</v>
      </c>
      <c r="D14" s="4">
        <v>2022</v>
      </c>
      <c r="E14" s="4" t="s">
        <v>211</v>
      </c>
      <c r="F14" s="54">
        <v>100</v>
      </c>
      <c r="G14" s="5">
        <v>20000000</v>
      </c>
      <c r="H14" s="5">
        <f t="shared" ref="H14:H16" si="1">(F14*G14)</f>
        <v>2000000000</v>
      </c>
      <c r="I14" s="66" t="s">
        <v>49</v>
      </c>
      <c r="J14" s="66" t="s">
        <v>212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7"/>
      <c r="X14" s="7"/>
    </row>
    <row r="15" spans="1:24" ht="69.75" customHeight="1">
      <c r="A15" s="64"/>
      <c r="B15" s="64"/>
      <c r="C15" s="64"/>
      <c r="D15" s="4">
        <v>2026</v>
      </c>
      <c r="E15" s="4" t="s">
        <v>213</v>
      </c>
      <c r="F15" s="54">
        <v>250</v>
      </c>
      <c r="G15" s="5">
        <v>20000000</v>
      </c>
      <c r="H15" s="5">
        <f t="shared" si="1"/>
        <v>5000000000</v>
      </c>
      <c r="I15" s="64"/>
      <c r="J15" s="6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7"/>
      <c r="X15" s="7"/>
    </row>
    <row r="16" spans="1:24" ht="49.5">
      <c r="A16" s="64"/>
      <c r="B16" s="64"/>
      <c r="C16" s="65"/>
      <c r="D16" s="4">
        <v>2030</v>
      </c>
      <c r="E16" s="4" t="s">
        <v>214</v>
      </c>
      <c r="F16" s="54">
        <v>500</v>
      </c>
      <c r="G16" s="5">
        <v>20000000</v>
      </c>
      <c r="H16" s="5">
        <f t="shared" si="1"/>
        <v>10000000000</v>
      </c>
      <c r="I16" s="65"/>
      <c r="J16" s="6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7"/>
      <c r="X16" s="7"/>
    </row>
    <row r="17" spans="1:24" ht="16.5">
      <c r="A17" s="64"/>
      <c r="B17" s="64"/>
      <c r="C17" s="8" t="s">
        <v>24</v>
      </c>
      <c r="D17" s="10" t="s">
        <v>99</v>
      </c>
      <c r="E17" s="10"/>
      <c r="F17" s="10"/>
      <c r="G17" s="22"/>
      <c r="H17" s="9">
        <f>SUM(H14:H16)</f>
        <v>17000000000</v>
      </c>
      <c r="I17" s="10" t="s">
        <v>99</v>
      </c>
      <c r="J17" s="10" t="s">
        <v>99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7"/>
      <c r="X17" s="7"/>
    </row>
    <row r="18" spans="1:24" ht="82.5">
      <c r="A18" s="64"/>
      <c r="B18" s="64"/>
      <c r="C18" s="63" t="s">
        <v>215</v>
      </c>
      <c r="D18" s="11">
        <v>2022</v>
      </c>
      <c r="E18" s="11" t="s">
        <v>216</v>
      </c>
      <c r="F18" s="11">
        <v>5</v>
      </c>
      <c r="G18" s="6">
        <v>200000000</v>
      </c>
      <c r="H18" s="6">
        <f t="shared" ref="H18:H20" si="2">F18*G18</f>
        <v>1000000000</v>
      </c>
      <c r="I18" s="63" t="s">
        <v>49</v>
      </c>
      <c r="J18" s="63" t="s">
        <v>217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7"/>
      <c r="X18" s="7"/>
    </row>
    <row r="19" spans="1:24" ht="66">
      <c r="A19" s="64"/>
      <c r="B19" s="64"/>
      <c r="C19" s="64"/>
      <c r="D19" s="11">
        <v>2026</v>
      </c>
      <c r="E19" s="11" t="s">
        <v>218</v>
      </c>
      <c r="F19" s="11">
        <v>5</v>
      </c>
      <c r="G19" s="6">
        <v>200000000</v>
      </c>
      <c r="H19" s="6">
        <f t="shared" si="2"/>
        <v>1000000000</v>
      </c>
      <c r="I19" s="64"/>
      <c r="J19" s="6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7"/>
      <c r="X19" s="7"/>
    </row>
    <row r="20" spans="1:24" ht="66">
      <c r="A20" s="64"/>
      <c r="B20" s="64"/>
      <c r="C20" s="65"/>
      <c r="D20" s="11">
        <v>2030</v>
      </c>
      <c r="E20" s="11" t="s">
        <v>218</v>
      </c>
      <c r="F20" s="11">
        <v>5</v>
      </c>
      <c r="G20" s="6">
        <v>200000000</v>
      </c>
      <c r="H20" s="6">
        <f t="shared" si="2"/>
        <v>1000000000</v>
      </c>
      <c r="I20" s="65"/>
      <c r="J20" s="6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7"/>
      <c r="X20" s="7"/>
    </row>
    <row r="21" spans="1:24" ht="15.75" customHeight="1">
      <c r="A21" s="64"/>
      <c r="B21" s="64"/>
      <c r="C21" s="8" t="s">
        <v>24</v>
      </c>
      <c r="D21" s="10"/>
      <c r="E21" s="10"/>
      <c r="F21" s="10"/>
      <c r="G21" s="22"/>
      <c r="H21" s="9">
        <f>SUM(H18:H20)</f>
        <v>3000000000</v>
      </c>
      <c r="I21" s="10"/>
      <c r="J21" s="1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7"/>
      <c r="X21" s="7"/>
    </row>
    <row r="22" spans="1:24" ht="51.75" customHeight="1">
      <c r="A22" s="64"/>
      <c r="B22" s="64"/>
      <c r="C22" s="66" t="s">
        <v>219</v>
      </c>
      <c r="D22" s="4">
        <v>2022</v>
      </c>
      <c r="E22" s="4" t="s">
        <v>220</v>
      </c>
      <c r="F22" s="54">
        <v>100</v>
      </c>
      <c r="G22" s="5">
        <v>5000000</v>
      </c>
      <c r="H22" s="5">
        <f t="shared" ref="H22:H24" si="3">(F22*G22)</f>
        <v>500000000</v>
      </c>
      <c r="I22" s="66" t="s">
        <v>49</v>
      </c>
      <c r="J22" s="66" t="s">
        <v>221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7"/>
      <c r="X22" s="7"/>
    </row>
    <row r="23" spans="1:24" ht="15.75" customHeight="1">
      <c r="A23" s="64"/>
      <c r="B23" s="64"/>
      <c r="C23" s="64"/>
      <c r="D23" s="4">
        <v>2026</v>
      </c>
      <c r="E23" s="4" t="s">
        <v>222</v>
      </c>
      <c r="F23" s="54">
        <v>150</v>
      </c>
      <c r="G23" s="5">
        <v>5000000</v>
      </c>
      <c r="H23" s="5">
        <f t="shared" si="3"/>
        <v>750000000</v>
      </c>
      <c r="I23" s="64"/>
      <c r="J23" s="6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7"/>
      <c r="X23" s="7"/>
    </row>
    <row r="24" spans="1:24" ht="15.75" customHeight="1">
      <c r="A24" s="64"/>
      <c r="B24" s="64"/>
      <c r="C24" s="65"/>
      <c r="D24" s="4">
        <v>2030</v>
      </c>
      <c r="E24" s="4" t="s">
        <v>222</v>
      </c>
      <c r="F24" s="54">
        <v>150</v>
      </c>
      <c r="G24" s="5">
        <v>5000000</v>
      </c>
      <c r="H24" s="5">
        <f t="shared" si="3"/>
        <v>750000000</v>
      </c>
      <c r="I24" s="65"/>
      <c r="J24" s="65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7"/>
      <c r="X24" s="7"/>
    </row>
    <row r="25" spans="1:24" ht="15.75" customHeight="1">
      <c r="A25" s="64"/>
      <c r="B25" s="65"/>
      <c r="C25" s="8" t="s">
        <v>24</v>
      </c>
      <c r="D25" s="10" t="s">
        <v>99</v>
      </c>
      <c r="E25" s="10"/>
      <c r="F25" s="10"/>
      <c r="G25" s="22"/>
      <c r="H25" s="9">
        <f>SUM(H22:H24)</f>
        <v>2000000000</v>
      </c>
      <c r="I25" s="10" t="s">
        <v>99</v>
      </c>
      <c r="J25" s="10" t="s">
        <v>99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7"/>
      <c r="X25" s="7"/>
    </row>
    <row r="26" spans="1:24" ht="42" customHeight="1">
      <c r="A26" s="64"/>
      <c r="B26" s="66" t="s">
        <v>223</v>
      </c>
      <c r="C26" s="66" t="s">
        <v>224</v>
      </c>
      <c r="D26" s="4">
        <v>2022</v>
      </c>
      <c r="E26" s="4" t="s">
        <v>225</v>
      </c>
      <c r="F26" s="4">
        <v>1</v>
      </c>
      <c r="G26" s="5">
        <v>350000000</v>
      </c>
      <c r="H26" s="5">
        <f>(F26*G26)</f>
        <v>350000000</v>
      </c>
      <c r="I26" s="66" t="s">
        <v>49</v>
      </c>
      <c r="J26" s="66" t="s">
        <v>217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7"/>
      <c r="X26" s="7"/>
    </row>
    <row r="27" spans="1:24" ht="15.75" customHeight="1">
      <c r="A27" s="64"/>
      <c r="B27" s="64"/>
      <c r="C27" s="64"/>
      <c r="D27" s="4">
        <v>2026</v>
      </c>
      <c r="E27" s="4" t="s">
        <v>226</v>
      </c>
      <c r="F27" s="51">
        <v>0.05</v>
      </c>
      <c r="G27" s="5"/>
      <c r="H27" s="5"/>
      <c r="I27" s="64"/>
      <c r="J27" s="6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7"/>
      <c r="X27" s="7"/>
    </row>
    <row r="28" spans="1:24" ht="15.75" customHeight="1">
      <c r="A28" s="64"/>
      <c r="B28" s="64"/>
      <c r="C28" s="65"/>
      <c r="D28" s="4">
        <v>2030</v>
      </c>
      <c r="E28" s="4" t="s">
        <v>227</v>
      </c>
      <c r="F28" s="51">
        <v>0.1</v>
      </c>
      <c r="G28" s="5"/>
      <c r="H28" s="5"/>
      <c r="I28" s="65"/>
      <c r="J28" s="65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7"/>
      <c r="X28" s="7"/>
    </row>
    <row r="29" spans="1:24" ht="15.75" customHeight="1">
      <c r="A29" s="64"/>
      <c r="B29" s="65"/>
      <c r="C29" s="8" t="s">
        <v>24</v>
      </c>
      <c r="D29" s="10" t="s">
        <v>99</v>
      </c>
      <c r="E29" s="10"/>
      <c r="F29" s="10"/>
      <c r="G29" s="22"/>
      <c r="H29" s="9">
        <f>SUM(H26:H28)</f>
        <v>350000000</v>
      </c>
      <c r="I29" s="10" t="s">
        <v>99</v>
      </c>
      <c r="J29" s="10" t="s">
        <v>99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7"/>
      <c r="X29" s="7"/>
    </row>
    <row r="30" spans="1:24" ht="15.75" customHeight="1">
      <c r="A30" s="64"/>
      <c r="B30" s="66" t="s">
        <v>228</v>
      </c>
      <c r="C30" s="63" t="s">
        <v>229</v>
      </c>
      <c r="D30" s="4">
        <v>2022</v>
      </c>
      <c r="E30" s="4" t="s">
        <v>229</v>
      </c>
      <c r="F30" s="4">
        <v>66</v>
      </c>
      <c r="G30" s="5" t="s">
        <v>230</v>
      </c>
      <c r="H30" s="5" t="s">
        <v>231</v>
      </c>
      <c r="I30" s="66" t="s">
        <v>27</v>
      </c>
      <c r="J30" s="6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7"/>
      <c r="X30" s="7"/>
    </row>
    <row r="31" spans="1:24" ht="15.75" customHeight="1">
      <c r="A31" s="64"/>
      <c r="B31" s="64"/>
      <c r="C31" s="64"/>
      <c r="D31" s="4">
        <v>2026</v>
      </c>
      <c r="E31" s="4" t="s">
        <v>229</v>
      </c>
      <c r="F31" s="4">
        <v>140</v>
      </c>
      <c r="G31" s="5" t="s">
        <v>230</v>
      </c>
      <c r="H31" s="5" t="s">
        <v>232</v>
      </c>
      <c r="I31" s="64"/>
      <c r="J31" s="6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7"/>
      <c r="X31" s="7"/>
    </row>
    <row r="32" spans="1:24" ht="25.5" customHeight="1">
      <c r="A32" s="64"/>
      <c r="B32" s="64"/>
      <c r="C32" s="65"/>
      <c r="D32" s="4">
        <v>2030</v>
      </c>
      <c r="E32" s="4" t="s">
        <v>229</v>
      </c>
      <c r="F32" s="4">
        <v>140</v>
      </c>
      <c r="G32" s="5" t="s">
        <v>230</v>
      </c>
      <c r="H32" s="5" t="s">
        <v>232</v>
      </c>
      <c r="I32" s="65"/>
      <c r="J32" s="6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7"/>
      <c r="X32" s="7"/>
    </row>
    <row r="33" spans="1:24" ht="15.75" customHeight="1">
      <c r="A33" s="64"/>
      <c r="B33" s="64"/>
      <c r="C33" s="8" t="s">
        <v>24</v>
      </c>
      <c r="D33" s="10"/>
      <c r="E33" s="10"/>
      <c r="F33" s="10"/>
      <c r="G33" s="22"/>
      <c r="H33" s="22"/>
      <c r="I33" s="10"/>
      <c r="J33" s="1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7"/>
      <c r="X33" s="7"/>
    </row>
    <row r="34" spans="1:24" ht="72.75" customHeight="1">
      <c r="A34" s="64"/>
      <c r="B34" s="64"/>
      <c r="C34" s="63" t="s">
        <v>233</v>
      </c>
      <c r="D34" s="4">
        <v>2022</v>
      </c>
      <c r="E34" s="4" t="s">
        <v>233</v>
      </c>
      <c r="F34" s="4">
        <v>3</v>
      </c>
      <c r="G34" s="5">
        <v>125000000</v>
      </c>
      <c r="H34" s="5">
        <f t="shared" ref="H34:H36" si="4">(F34*G34)</f>
        <v>375000000</v>
      </c>
      <c r="I34" s="66" t="s">
        <v>27</v>
      </c>
      <c r="J34" s="66" t="s">
        <v>234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7"/>
      <c r="X34" s="7"/>
    </row>
    <row r="35" spans="1:24" ht="15.75" customHeight="1">
      <c r="A35" s="64"/>
      <c r="B35" s="64"/>
      <c r="C35" s="64"/>
      <c r="D35" s="4">
        <v>2026</v>
      </c>
      <c r="E35" s="4" t="s">
        <v>233</v>
      </c>
      <c r="F35" s="4">
        <v>9</v>
      </c>
      <c r="G35" s="5">
        <v>150000000</v>
      </c>
      <c r="H35" s="5">
        <f t="shared" si="4"/>
        <v>1350000000</v>
      </c>
      <c r="I35" s="64"/>
      <c r="J35" s="64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7"/>
      <c r="X35" s="7"/>
    </row>
    <row r="36" spans="1:24" ht="36" customHeight="1">
      <c r="A36" s="64"/>
      <c r="B36" s="64"/>
      <c r="C36" s="65"/>
      <c r="D36" s="4">
        <v>2030</v>
      </c>
      <c r="E36" s="4" t="s">
        <v>233</v>
      </c>
      <c r="F36" s="4">
        <v>18</v>
      </c>
      <c r="G36" s="5">
        <v>160000000</v>
      </c>
      <c r="H36" s="5">
        <f t="shared" si="4"/>
        <v>2880000000</v>
      </c>
      <c r="I36" s="65"/>
      <c r="J36" s="65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7"/>
      <c r="X36" s="7"/>
    </row>
    <row r="37" spans="1:24" ht="15.75" customHeight="1">
      <c r="A37" s="64"/>
      <c r="B37" s="64"/>
      <c r="C37" s="8" t="s">
        <v>24</v>
      </c>
      <c r="D37" s="10"/>
      <c r="E37" s="10"/>
      <c r="F37" s="10"/>
      <c r="G37" s="22"/>
      <c r="H37" s="9">
        <f>SUM(H34:H36)</f>
        <v>4605000000</v>
      </c>
      <c r="I37" s="10"/>
      <c r="J37" s="1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7"/>
      <c r="X37" s="7"/>
    </row>
    <row r="38" spans="1:24" ht="27" customHeight="1">
      <c r="A38" s="64"/>
      <c r="B38" s="64"/>
      <c r="C38" s="66" t="s">
        <v>235</v>
      </c>
      <c r="D38" s="4">
        <v>2022</v>
      </c>
      <c r="E38" s="4" t="s">
        <v>236</v>
      </c>
      <c r="F38" s="51">
        <v>0.05</v>
      </c>
      <c r="G38" s="5">
        <v>600000000</v>
      </c>
      <c r="H38" s="5">
        <v>600000000</v>
      </c>
      <c r="I38" s="66" t="s">
        <v>27</v>
      </c>
      <c r="J38" s="6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7"/>
      <c r="X38" s="7"/>
    </row>
    <row r="39" spans="1:24" ht="36.75" customHeight="1">
      <c r="A39" s="64"/>
      <c r="B39" s="64"/>
      <c r="C39" s="64"/>
      <c r="D39" s="4">
        <v>2026</v>
      </c>
      <c r="E39" s="4" t="s">
        <v>236</v>
      </c>
      <c r="F39" s="51">
        <v>0.1</v>
      </c>
      <c r="G39" s="5">
        <v>600000000</v>
      </c>
      <c r="H39" s="5">
        <v>600000000</v>
      </c>
      <c r="I39" s="64"/>
      <c r="J39" s="64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7"/>
      <c r="X39" s="7"/>
    </row>
    <row r="40" spans="1:24" ht="27" customHeight="1">
      <c r="A40" s="64"/>
      <c r="B40" s="64"/>
      <c r="C40" s="65"/>
      <c r="D40" s="4">
        <v>2030</v>
      </c>
      <c r="E40" s="4" t="s">
        <v>236</v>
      </c>
      <c r="F40" s="51">
        <v>0.2</v>
      </c>
      <c r="G40" s="5">
        <v>600000000</v>
      </c>
      <c r="H40" s="5">
        <v>600000000</v>
      </c>
      <c r="I40" s="65"/>
      <c r="J40" s="65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7"/>
      <c r="X40" s="7"/>
    </row>
    <row r="41" spans="1:24" ht="15.75" customHeight="1">
      <c r="A41" s="64"/>
      <c r="B41" s="64"/>
      <c r="C41" s="8" t="s">
        <v>24</v>
      </c>
      <c r="D41" s="10"/>
      <c r="E41" s="10"/>
      <c r="F41" s="10"/>
      <c r="G41" s="22"/>
      <c r="H41" s="9">
        <f>SUM(H38:H40)</f>
        <v>1800000000</v>
      </c>
      <c r="I41" s="10"/>
      <c r="J41" s="1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7"/>
      <c r="X41" s="7"/>
    </row>
    <row r="42" spans="1:24" ht="33.75" customHeight="1">
      <c r="A42" s="64"/>
      <c r="B42" s="64"/>
      <c r="C42" s="66" t="s">
        <v>237</v>
      </c>
      <c r="D42" s="4">
        <v>2022</v>
      </c>
      <c r="E42" s="4" t="s">
        <v>238</v>
      </c>
      <c r="F42" s="4">
        <v>5</v>
      </c>
      <c r="G42" s="5">
        <v>125000000</v>
      </c>
      <c r="H42" s="5">
        <f t="shared" ref="H42:H44" si="5">(F42*G42)</f>
        <v>625000000</v>
      </c>
      <c r="I42" s="66" t="s">
        <v>27</v>
      </c>
      <c r="J42" s="6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7"/>
      <c r="X42" s="7"/>
    </row>
    <row r="43" spans="1:24" ht="39.75" customHeight="1">
      <c r="A43" s="64"/>
      <c r="B43" s="64"/>
      <c r="C43" s="64"/>
      <c r="D43" s="4">
        <v>2026</v>
      </c>
      <c r="E43" s="4" t="s">
        <v>239</v>
      </c>
      <c r="F43" s="4">
        <v>15</v>
      </c>
      <c r="G43" s="5">
        <v>150000000</v>
      </c>
      <c r="H43" s="5">
        <f t="shared" si="5"/>
        <v>2250000000</v>
      </c>
      <c r="I43" s="64"/>
      <c r="J43" s="64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7"/>
      <c r="X43" s="7"/>
    </row>
    <row r="44" spans="1:24" ht="33" customHeight="1">
      <c r="A44" s="64"/>
      <c r="B44" s="64"/>
      <c r="C44" s="65"/>
      <c r="D44" s="4">
        <v>2030</v>
      </c>
      <c r="E44" s="4" t="s">
        <v>240</v>
      </c>
      <c r="F44" s="4">
        <v>30</v>
      </c>
      <c r="G44" s="5">
        <v>160000000</v>
      </c>
      <c r="H44" s="5">
        <f t="shared" si="5"/>
        <v>4800000000</v>
      </c>
      <c r="I44" s="65"/>
      <c r="J44" s="65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7"/>
      <c r="X44" s="7"/>
    </row>
    <row r="45" spans="1:24" ht="15.75" customHeight="1">
      <c r="A45" s="64"/>
      <c r="B45" s="65"/>
      <c r="C45" s="8" t="s">
        <v>24</v>
      </c>
      <c r="D45" s="10"/>
      <c r="E45" s="10"/>
      <c r="F45" s="10"/>
      <c r="G45" s="22"/>
      <c r="H45" s="9">
        <f>SUM(H42:H44)</f>
        <v>7675000000</v>
      </c>
      <c r="I45" s="10"/>
      <c r="J45" s="10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7"/>
      <c r="X45" s="7"/>
    </row>
    <row r="46" spans="1:24" ht="39" customHeight="1">
      <c r="A46" s="64"/>
      <c r="B46" s="66" t="s">
        <v>241</v>
      </c>
      <c r="C46" s="63" t="s">
        <v>242</v>
      </c>
      <c r="D46" s="4">
        <v>2022</v>
      </c>
      <c r="E46" s="4" t="s">
        <v>243</v>
      </c>
      <c r="F46" s="4">
        <v>0</v>
      </c>
      <c r="G46" s="5">
        <v>0</v>
      </c>
      <c r="H46" s="5">
        <v>0</v>
      </c>
      <c r="I46" s="66" t="s">
        <v>49</v>
      </c>
      <c r="J46" s="66" t="s">
        <v>244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7"/>
      <c r="X46" s="7"/>
    </row>
    <row r="47" spans="1:24" ht="46.5" customHeight="1">
      <c r="A47" s="64"/>
      <c r="B47" s="64"/>
      <c r="C47" s="64"/>
      <c r="D47" s="4">
        <v>2026</v>
      </c>
      <c r="E47" s="4" t="s">
        <v>245</v>
      </c>
      <c r="F47" s="51">
        <v>0.1</v>
      </c>
      <c r="G47" s="5">
        <v>3000000000</v>
      </c>
      <c r="H47" s="5">
        <v>3000000000</v>
      </c>
      <c r="I47" s="64"/>
      <c r="J47" s="64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7"/>
      <c r="X47" s="7"/>
    </row>
    <row r="48" spans="1:24" ht="49.5">
      <c r="A48" s="64"/>
      <c r="B48" s="64"/>
      <c r="C48" s="65"/>
      <c r="D48" s="4">
        <v>2030</v>
      </c>
      <c r="E48" s="4" t="s">
        <v>246</v>
      </c>
      <c r="F48" s="51">
        <v>0.15</v>
      </c>
      <c r="G48" s="5">
        <v>3000000000</v>
      </c>
      <c r="H48" s="5">
        <v>3000000000</v>
      </c>
      <c r="I48" s="65"/>
      <c r="J48" s="65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7"/>
      <c r="X48" s="7"/>
    </row>
    <row r="49" spans="1:24" ht="15.75" customHeight="1">
      <c r="A49" s="64"/>
      <c r="B49" s="64"/>
      <c r="C49" s="8" t="s">
        <v>24</v>
      </c>
      <c r="D49" s="10"/>
      <c r="E49" s="10"/>
      <c r="F49" s="10"/>
      <c r="G49" s="22"/>
      <c r="H49" s="9">
        <f>SUM(H46:H48)</f>
        <v>6000000000</v>
      </c>
      <c r="I49" s="10"/>
      <c r="J49" s="10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7"/>
      <c r="X49" s="7"/>
    </row>
    <row r="50" spans="1:24" ht="51" customHeight="1">
      <c r="A50" s="64"/>
      <c r="B50" s="64"/>
      <c r="C50" s="66" t="s">
        <v>247</v>
      </c>
      <c r="D50" s="4">
        <v>2022</v>
      </c>
      <c r="E50" s="4" t="s">
        <v>248</v>
      </c>
      <c r="F50" s="4">
        <v>0</v>
      </c>
      <c r="G50" s="5"/>
      <c r="H50" s="5"/>
      <c r="I50" s="66" t="s">
        <v>49</v>
      </c>
      <c r="J50" s="66" t="s">
        <v>244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7"/>
      <c r="X50" s="7"/>
    </row>
    <row r="51" spans="1:24" ht="27.75" customHeight="1">
      <c r="A51" s="64"/>
      <c r="B51" s="64"/>
      <c r="C51" s="64"/>
      <c r="D51" s="4">
        <v>2026</v>
      </c>
      <c r="E51" s="4" t="s">
        <v>249</v>
      </c>
      <c r="F51" s="51">
        <v>0.06</v>
      </c>
      <c r="G51" s="5">
        <v>3000000000</v>
      </c>
      <c r="H51" s="5">
        <v>3000000000</v>
      </c>
      <c r="I51" s="64"/>
      <c r="J51" s="64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7"/>
      <c r="X51" s="7"/>
    </row>
    <row r="52" spans="1:24" ht="27.75" customHeight="1">
      <c r="A52" s="64"/>
      <c r="B52" s="64"/>
      <c r="C52" s="65"/>
      <c r="D52" s="4">
        <v>2030</v>
      </c>
      <c r="E52" s="4" t="s">
        <v>250</v>
      </c>
      <c r="F52" s="51">
        <v>0.12</v>
      </c>
      <c r="G52" s="5">
        <v>3000000000</v>
      </c>
      <c r="H52" s="5">
        <v>3000000000</v>
      </c>
      <c r="I52" s="65"/>
      <c r="J52" s="65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7"/>
      <c r="X52" s="7"/>
    </row>
    <row r="53" spans="1:24" ht="27.75" customHeight="1">
      <c r="A53" s="65"/>
      <c r="B53" s="65"/>
      <c r="C53" s="8" t="s">
        <v>24</v>
      </c>
      <c r="D53" s="10"/>
      <c r="E53" s="10"/>
      <c r="F53" s="10"/>
      <c r="G53" s="22"/>
      <c r="H53" s="9">
        <f>SUM(H51:H52)</f>
        <v>6000000000</v>
      </c>
      <c r="I53" s="10"/>
      <c r="J53" s="10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7"/>
      <c r="X53" s="7"/>
    </row>
    <row r="54" spans="1:24" ht="27.75" customHeight="1">
      <c r="A54" s="63" t="s">
        <v>251</v>
      </c>
      <c r="B54" s="66" t="s">
        <v>228</v>
      </c>
      <c r="C54" s="66" t="s">
        <v>252</v>
      </c>
      <c r="D54" s="4">
        <v>2022</v>
      </c>
      <c r="E54" s="4" t="s">
        <v>253</v>
      </c>
      <c r="F54" s="51">
        <v>0.05</v>
      </c>
      <c r="G54" s="5">
        <v>600000000</v>
      </c>
      <c r="H54" s="5">
        <v>600000000</v>
      </c>
      <c r="I54" s="66" t="s">
        <v>27</v>
      </c>
      <c r="J54" s="66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7"/>
      <c r="X54" s="7"/>
    </row>
    <row r="55" spans="1:24" ht="37.5" customHeight="1">
      <c r="A55" s="64"/>
      <c r="B55" s="64"/>
      <c r="C55" s="64"/>
      <c r="D55" s="4">
        <v>2026</v>
      </c>
      <c r="E55" s="4" t="s">
        <v>253</v>
      </c>
      <c r="F55" s="51">
        <v>0.1</v>
      </c>
      <c r="G55" s="5">
        <v>600000000</v>
      </c>
      <c r="H55" s="5">
        <v>600000000</v>
      </c>
      <c r="I55" s="64"/>
      <c r="J55" s="64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7"/>
      <c r="X55" s="7"/>
    </row>
    <row r="56" spans="1:24" ht="45" customHeight="1">
      <c r="A56" s="64"/>
      <c r="B56" s="64"/>
      <c r="C56" s="65"/>
      <c r="D56" s="4">
        <v>2030</v>
      </c>
      <c r="E56" s="4" t="s">
        <v>253</v>
      </c>
      <c r="F56" s="51">
        <v>0.15</v>
      </c>
      <c r="G56" s="5">
        <v>600000000</v>
      </c>
      <c r="H56" s="5">
        <v>600000000</v>
      </c>
      <c r="I56" s="65"/>
      <c r="J56" s="65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7"/>
      <c r="X56" s="7"/>
    </row>
    <row r="57" spans="1:24" ht="16.5" customHeight="1">
      <c r="A57" s="64"/>
      <c r="B57" s="64"/>
      <c r="C57" s="8" t="s">
        <v>24</v>
      </c>
      <c r="D57" s="10" t="s">
        <v>99</v>
      </c>
      <c r="E57" s="10" t="s">
        <v>99</v>
      </c>
      <c r="F57" s="10" t="s">
        <v>99</v>
      </c>
      <c r="G57" s="22" t="s">
        <v>99</v>
      </c>
      <c r="H57" s="9">
        <f>SUM(H54:H56)</f>
        <v>1800000000</v>
      </c>
      <c r="I57" s="10"/>
      <c r="J57" s="10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7"/>
      <c r="X57" s="7"/>
    </row>
    <row r="58" spans="1:24" ht="15.75" customHeight="1">
      <c r="A58" s="64"/>
      <c r="B58" s="64"/>
      <c r="C58" s="66" t="s">
        <v>254</v>
      </c>
      <c r="D58" s="4">
        <v>2022</v>
      </c>
      <c r="E58" s="4" t="s">
        <v>255</v>
      </c>
      <c r="F58" s="51">
        <v>0.05</v>
      </c>
      <c r="G58" s="5">
        <v>600000000</v>
      </c>
      <c r="H58" s="5">
        <v>600000000</v>
      </c>
      <c r="I58" s="66" t="s">
        <v>27</v>
      </c>
      <c r="J58" s="66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7"/>
      <c r="X58" s="7"/>
    </row>
    <row r="59" spans="1:24" ht="15.75" customHeight="1">
      <c r="A59" s="64"/>
      <c r="B59" s="64"/>
      <c r="C59" s="64"/>
      <c r="D59" s="4">
        <v>2026</v>
      </c>
      <c r="E59" s="4" t="s">
        <v>255</v>
      </c>
      <c r="F59" s="51">
        <v>0.1</v>
      </c>
      <c r="G59" s="5">
        <v>600000000</v>
      </c>
      <c r="H59" s="5">
        <v>600000000</v>
      </c>
      <c r="I59" s="64"/>
      <c r="J59" s="64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7"/>
      <c r="X59" s="7"/>
    </row>
    <row r="60" spans="1:24" ht="15.75" customHeight="1">
      <c r="A60" s="64"/>
      <c r="B60" s="64"/>
      <c r="C60" s="65"/>
      <c r="D60" s="4">
        <v>2030</v>
      </c>
      <c r="E60" s="4" t="s">
        <v>255</v>
      </c>
      <c r="F60" s="51">
        <v>0.15</v>
      </c>
      <c r="G60" s="5">
        <v>600000000</v>
      </c>
      <c r="H60" s="5">
        <v>600000000</v>
      </c>
      <c r="I60" s="65"/>
      <c r="J60" s="65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7"/>
      <c r="X60" s="7"/>
    </row>
    <row r="61" spans="1:24" ht="15.75" customHeight="1">
      <c r="A61" s="65"/>
      <c r="B61" s="65"/>
      <c r="C61" s="8" t="s">
        <v>24</v>
      </c>
      <c r="D61" s="10" t="s">
        <v>99</v>
      </c>
      <c r="E61" s="10" t="s">
        <v>99</v>
      </c>
      <c r="F61" s="10" t="s">
        <v>99</v>
      </c>
      <c r="G61" s="22" t="s">
        <v>99</v>
      </c>
      <c r="H61" s="9">
        <f>SUM(H58:H60)</f>
        <v>1800000000</v>
      </c>
      <c r="I61" s="10"/>
      <c r="J61" s="10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7"/>
      <c r="X61" s="7"/>
    </row>
    <row r="62" spans="1:24" ht="27.75" customHeight="1">
      <c r="A62" s="63" t="s">
        <v>256</v>
      </c>
      <c r="B62" s="66" t="s">
        <v>257</v>
      </c>
      <c r="C62" s="66" t="s">
        <v>258</v>
      </c>
      <c r="D62" s="66">
        <v>2022</v>
      </c>
      <c r="E62" s="4" t="s">
        <v>259</v>
      </c>
      <c r="F62" s="4" t="s">
        <v>260</v>
      </c>
      <c r="G62" s="5" t="s">
        <v>261</v>
      </c>
      <c r="H62" s="5" t="s">
        <v>261</v>
      </c>
      <c r="I62" s="66" t="s">
        <v>49</v>
      </c>
      <c r="J62" s="63" t="s">
        <v>221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7"/>
      <c r="X62" s="7"/>
    </row>
    <row r="63" spans="1:24" ht="33" customHeight="1">
      <c r="A63" s="64"/>
      <c r="B63" s="64"/>
      <c r="C63" s="64"/>
      <c r="D63" s="64"/>
      <c r="E63" s="4" t="s">
        <v>262</v>
      </c>
      <c r="F63" s="4" t="s">
        <v>263</v>
      </c>
      <c r="G63" s="5" t="s">
        <v>261</v>
      </c>
      <c r="H63" s="5" t="s">
        <v>261</v>
      </c>
      <c r="I63" s="64"/>
      <c r="J63" s="64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7"/>
      <c r="X63" s="7"/>
    </row>
    <row r="64" spans="1:24" ht="27.75" customHeight="1">
      <c r="A64" s="64"/>
      <c r="B64" s="64"/>
      <c r="C64" s="64"/>
      <c r="D64" s="65"/>
      <c r="E64" s="4" t="s">
        <v>264</v>
      </c>
      <c r="F64" s="4">
        <v>1</v>
      </c>
      <c r="G64" s="5" t="s">
        <v>261</v>
      </c>
      <c r="H64" s="5" t="s">
        <v>261</v>
      </c>
      <c r="I64" s="64"/>
      <c r="J64" s="64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7"/>
      <c r="X64" s="7"/>
    </row>
    <row r="65" spans="1:24" ht="31.5" customHeight="1">
      <c r="A65" s="64"/>
      <c r="B65" s="64"/>
      <c r="C65" s="64"/>
      <c r="D65" s="4">
        <v>2026</v>
      </c>
      <c r="E65" s="4" t="s">
        <v>265</v>
      </c>
      <c r="F65" s="4">
        <v>1</v>
      </c>
      <c r="G65" s="5" t="s">
        <v>261</v>
      </c>
      <c r="H65" s="5" t="s">
        <v>261</v>
      </c>
      <c r="I65" s="64"/>
      <c r="J65" s="64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7"/>
      <c r="X65" s="7"/>
    </row>
    <row r="66" spans="1:24" ht="30.75" customHeight="1">
      <c r="A66" s="64"/>
      <c r="B66" s="64"/>
      <c r="C66" s="65"/>
      <c r="D66" s="4">
        <v>2030</v>
      </c>
      <c r="E66" s="4" t="s">
        <v>265</v>
      </c>
      <c r="F66" s="4">
        <v>1</v>
      </c>
      <c r="G66" s="5" t="s">
        <v>261</v>
      </c>
      <c r="H66" s="5" t="s">
        <v>261</v>
      </c>
      <c r="I66" s="65"/>
      <c r="J66" s="65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7"/>
      <c r="X66" s="7"/>
    </row>
    <row r="67" spans="1:24" ht="15.75" customHeight="1">
      <c r="A67" s="64"/>
      <c r="B67" s="65"/>
      <c r="C67" s="8" t="s">
        <v>24</v>
      </c>
      <c r="D67" s="10"/>
      <c r="E67" s="10"/>
      <c r="F67" s="10"/>
      <c r="G67" s="22"/>
      <c r="H67" s="22"/>
      <c r="I67" s="10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7"/>
      <c r="X67" s="7"/>
    </row>
    <row r="68" spans="1:24" ht="15.75" customHeight="1">
      <c r="A68" s="64"/>
      <c r="B68" s="66" t="s">
        <v>266</v>
      </c>
      <c r="C68" s="66" t="s">
        <v>267</v>
      </c>
      <c r="D68" s="4">
        <v>2022</v>
      </c>
      <c r="E68" s="4" t="s">
        <v>268</v>
      </c>
      <c r="F68" s="4">
        <v>1</v>
      </c>
      <c r="G68" s="6" t="s">
        <v>261</v>
      </c>
      <c r="H68" s="6" t="s">
        <v>261</v>
      </c>
      <c r="I68" s="66" t="s">
        <v>49</v>
      </c>
      <c r="J68" s="66" t="s">
        <v>221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7"/>
      <c r="X68" s="7"/>
    </row>
    <row r="69" spans="1:24" ht="15.75" customHeight="1">
      <c r="A69" s="64"/>
      <c r="B69" s="64"/>
      <c r="C69" s="64"/>
      <c r="D69" s="4">
        <v>2026</v>
      </c>
      <c r="E69" s="4" t="s">
        <v>268</v>
      </c>
      <c r="F69" s="4">
        <v>2</v>
      </c>
      <c r="G69" s="6" t="s">
        <v>261</v>
      </c>
      <c r="H69" s="6" t="s">
        <v>261</v>
      </c>
      <c r="I69" s="64"/>
      <c r="J69" s="64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7"/>
      <c r="X69" s="7"/>
    </row>
    <row r="70" spans="1:24" ht="24" customHeight="1">
      <c r="A70" s="64"/>
      <c r="B70" s="64"/>
      <c r="C70" s="65"/>
      <c r="D70" s="4">
        <v>2030</v>
      </c>
      <c r="E70" s="4" t="s">
        <v>268</v>
      </c>
      <c r="F70" s="4">
        <v>2</v>
      </c>
      <c r="G70" s="6" t="s">
        <v>261</v>
      </c>
      <c r="H70" s="6" t="s">
        <v>261</v>
      </c>
      <c r="I70" s="65"/>
      <c r="J70" s="65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7"/>
      <c r="X70" s="7"/>
    </row>
    <row r="71" spans="1:24" ht="15.75" customHeight="1">
      <c r="A71" s="64"/>
      <c r="B71" s="65"/>
      <c r="C71" s="8" t="s">
        <v>24</v>
      </c>
      <c r="D71" s="10"/>
      <c r="E71" s="10"/>
      <c r="F71" s="10"/>
      <c r="G71" s="22"/>
      <c r="H71" s="22"/>
      <c r="I71" s="10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7"/>
      <c r="X71" s="7"/>
    </row>
    <row r="72" spans="1:24" ht="45" customHeight="1">
      <c r="A72" s="64"/>
      <c r="B72" s="66" t="s">
        <v>269</v>
      </c>
      <c r="C72" s="66" t="s">
        <v>270</v>
      </c>
      <c r="D72" s="4">
        <v>2022</v>
      </c>
      <c r="E72" s="4" t="s">
        <v>271</v>
      </c>
      <c r="F72" s="4">
        <v>140</v>
      </c>
      <c r="G72" s="5" t="s">
        <v>272</v>
      </c>
      <c r="H72" s="5">
        <v>1000000000</v>
      </c>
      <c r="I72" s="66" t="s">
        <v>221</v>
      </c>
      <c r="J72" s="66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7"/>
      <c r="X72" s="7"/>
    </row>
    <row r="73" spans="1:24" ht="46.5" customHeight="1">
      <c r="A73" s="64"/>
      <c r="B73" s="64"/>
      <c r="C73" s="64"/>
      <c r="D73" s="66">
        <v>2026</v>
      </c>
      <c r="E73" s="4" t="s">
        <v>273</v>
      </c>
      <c r="F73" s="4">
        <v>360</v>
      </c>
      <c r="G73" s="5" t="s">
        <v>272</v>
      </c>
      <c r="H73" s="5">
        <v>1000000000</v>
      </c>
      <c r="I73" s="64"/>
      <c r="J73" s="6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7"/>
      <c r="X73" s="7"/>
    </row>
    <row r="74" spans="1:24" ht="42" customHeight="1">
      <c r="A74" s="64"/>
      <c r="B74" s="64"/>
      <c r="C74" s="64"/>
      <c r="D74" s="65"/>
      <c r="E74" s="4" t="s">
        <v>274</v>
      </c>
      <c r="F74" s="4">
        <v>40</v>
      </c>
      <c r="G74" s="5" t="s">
        <v>272</v>
      </c>
      <c r="H74" s="5">
        <v>1000000000</v>
      </c>
      <c r="I74" s="64"/>
      <c r="J74" s="6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7"/>
      <c r="X74" s="7"/>
    </row>
    <row r="75" spans="1:24" ht="42" customHeight="1">
      <c r="A75" s="64"/>
      <c r="B75" s="64"/>
      <c r="C75" s="65"/>
      <c r="D75" s="4">
        <v>2030</v>
      </c>
      <c r="E75" s="4" t="s">
        <v>275</v>
      </c>
      <c r="F75" s="4">
        <v>600</v>
      </c>
      <c r="G75" s="5" t="s">
        <v>272</v>
      </c>
      <c r="H75" s="5">
        <v>1000000000</v>
      </c>
      <c r="I75" s="65"/>
      <c r="J75" s="65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7"/>
      <c r="X75" s="7"/>
    </row>
    <row r="76" spans="1:24" ht="15.75" customHeight="1">
      <c r="A76" s="64"/>
      <c r="B76" s="64"/>
      <c r="C76" s="8" t="s">
        <v>24</v>
      </c>
      <c r="D76" s="10"/>
      <c r="E76" s="10"/>
      <c r="F76" s="10"/>
      <c r="G76" s="22"/>
      <c r="H76" s="9">
        <f>SUM(H72:H75)</f>
        <v>4000000000</v>
      </c>
      <c r="I76" s="10"/>
      <c r="J76" s="10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7"/>
      <c r="X76" s="7"/>
    </row>
    <row r="77" spans="1:24" ht="30.75" customHeight="1">
      <c r="A77" s="64"/>
      <c r="B77" s="64"/>
      <c r="C77" s="66" t="s">
        <v>276</v>
      </c>
      <c r="D77" s="4">
        <v>2022</v>
      </c>
      <c r="E77" s="4" t="s">
        <v>277</v>
      </c>
      <c r="F77" s="4">
        <v>2000</v>
      </c>
      <c r="G77" s="5" t="s">
        <v>272</v>
      </c>
      <c r="H77" s="5">
        <v>1000000000</v>
      </c>
      <c r="I77" s="66" t="s">
        <v>49</v>
      </c>
      <c r="J77" s="66" t="s">
        <v>221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7"/>
      <c r="X77" s="7"/>
    </row>
    <row r="78" spans="1:24" ht="30.75" customHeight="1">
      <c r="A78" s="64"/>
      <c r="B78" s="64"/>
      <c r="C78" s="64"/>
      <c r="D78" s="4">
        <v>2026</v>
      </c>
      <c r="E78" s="4" t="s">
        <v>278</v>
      </c>
      <c r="F78" s="4">
        <v>6000</v>
      </c>
      <c r="G78" s="5" t="s">
        <v>272</v>
      </c>
      <c r="H78" s="5">
        <v>1000000000</v>
      </c>
      <c r="I78" s="64"/>
      <c r="J78" s="64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7"/>
      <c r="X78" s="7"/>
    </row>
    <row r="79" spans="1:24" ht="39.75" customHeight="1">
      <c r="A79" s="64"/>
      <c r="B79" s="64"/>
      <c r="C79" s="65"/>
      <c r="D79" s="4">
        <v>2030</v>
      </c>
      <c r="E79" s="4" t="s">
        <v>279</v>
      </c>
      <c r="F79" s="4">
        <v>10000</v>
      </c>
      <c r="G79" s="5" t="s">
        <v>272</v>
      </c>
      <c r="H79" s="5">
        <v>1000000000</v>
      </c>
      <c r="I79" s="65"/>
      <c r="J79" s="65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7"/>
      <c r="X79" s="7"/>
    </row>
    <row r="80" spans="1:24" ht="15" customHeight="1">
      <c r="A80" s="65"/>
      <c r="B80" s="65"/>
      <c r="C80" s="8" t="s">
        <v>24</v>
      </c>
      <c r="D80" s="10"/>
      <c r="E80" s="10"/>
      <c r="F80" s="10"/>
      <c r="G80" s="22"/>
      <c r="H80" s="9">
        <f>SUM(H77:H79)</f>
        <v>3000000000</v>
      </c>
      <c r="I80" s="10"/>
      <c r="J80" s="10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7"/>
      <c r="X80" s="7"/>
    </row>
    <row r="81" spans="1:24" ht="15" customHeight="1">
      <c r="A81" s="63" t="s">
        <v>280</v>
      </c>
      <c r="B81" s="66" t="s">
        <v>281</v>
      </c>
      <c r="C81" s="66" t="s">
        <v>282</v>
      </c>
      <c r="D81" s="66">
        <v>2022</v>
      </c>
      <c r="E81" s="11" t="s">
        <v>283</v>
      </c>
      <c r="F81" s="4">
        <v>10</v>
      </c>
      <c r="G81" s="5">
        <v>0</v>
      </c>
      <c r="H81" s="5">
        <f t="shared" ref="H81:H84" si="6">F81*G81</f>
        <v>0</v>
      </c>
      <c r="I81" s="66" t="s">
        <v>49</v>
      </c>
      <c r="J81" s="66" t="s">
        <v>284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7"/>
      <c r="X81" s="7"/>
    </row>
    <row r="82" spans="1:24" ht="33" customHeight="1">
      <c r="A82" s="64"/>
      <c r="B82" s="64"/>
      <c r="C82" s="64"/>
      <c r="D82" s="65"/>
      <c r="E82" s="4" t="s">
        <v>285</v>
      </c>
      <c r="F82" s="4">
        <v>5</v>
      </c>
      <c r="G82" s="5">
        <v>0</v>
      </c>
      <c r="H82" s="5">
        <f t="shared" si="6"/>
        <v>0</v>
      </c>
      <c r="I82" s="64"/>
      <c r="J82" s="64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7"/>
      <c r="X82" s="7"/>
    </row>
    <row r="83" spans="1:24" ht="39" customHeight="1">
      <c r="A83" s="64"/>
      <c r="B83" s="64"/>
      <c r="C83" s="64"/>
      <c r="D83" s="4">
        <v>2026</v>
      </c>
      <c r="E83" s="4" t="s">
        <v>286</v>
      </c>
      <c r="F83" s="4">
        <v>5</v>
      </c>
      <c r="G83" s="5">
        <v>15000000</v>
      </c>
      <c r="H83" s="5">
        <f t="shared" si="6"/>
        <v>75000000</v>
      </c>
      <c r="I83" s="64"/>
      <c r="J83" s="64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7"/>
      <c r="X83" s="7"/>
    </row>
    <row r="84" spans="1:24" ht="48" customHeight="1">
      <c r="A84" s="64"/>
      <c r="B84" s="64"/>
      <c r="C84" s="65"/>
      <c r="D84" s="4">
        <v>2030</v>
      </c>
      <c r="E84" s="4" t="s">
        <v>287</v>
      </c>
      <c r="F84" s="4">
        <v>3</v>
      </c>
      <c r="G84" s="5">
        <v>200000000</v>
      </c>
      <c r="H84" s="5">
        <f t="shared" si="6"/>
        <v>600000000</v>
      </c>
      <c r="I84" s="65"/>
      <c r="J84" s="65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7"/>
      <c r="X84" s="7"/>
    </row>
    <row r="85" spans="1:24" ht="15.75" customHeight="1">
      <c r="A85" s="64"/>
      <c r="B85" s="65"/>
      <c r="C85" s="8" t="s">
        <v>24</v>
      </c>
      <c r="D85" s="10"/>
      <c r="E85" s="10"/>
      <c r="F85" s="10"/>
      <c r="G85" s="22"/>
      <c r="H85" s="9">
        <f>SUM(H82:H84)</f>
        <v>675000000</v>
      </c>
      <c r="I85" s="10"/>
      <c r="J85" s="10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7"/>
      <c r="X85" s="7"/>
    </row>
    <row r="86" spans="1:24" ht="15.75" customHeight="1">
      <c r="A86" s="64"/>
      <c r="B86" s="63" t="s">
        <v>288</v>
      </c>
      <c r="C86" s="63" t="s">
        <v>289</v>
      </c>
      <c r="D86" s="66">
        <v>2022</v>
      </c>
      <c r="E86" s="66" t="s">
        <v>290</v>
      </c>
      <c r="F86" s="66">
        <v>1</v>
      </c>
      <c r="G86" s="71">
        <v>150000000</v>
      </c>
      <c r="H86" s="71">
        <v>150000000</v>
      </c>
      <c r="I86" s="66" t="s">
        <v>27</v>
      </c>
      <c r="J86" s="66" t="s">
        <v>291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7"/>
      <c r="X86" s="7"/>
    </row>
    <row r="87" spans="1:24" ht="15.75" customHeight="1">
      <c r="A87" s="64"/>
      <c r="B87" s="64"/>
      <c r="C87" s="64"/>
      <c r="D87" s="65"/>
      <c r="E87" s="65"/>
      <c r="F87" s="65"/>
      <c r="G87" s="65"/>
      <c r="H87" s="65"/>
      <c r="I87" s="64"/>
      <c r="J87" s="64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7"/>
      <c r="X87" s="7"/>
    </row>
    <row r="88" spans="1:24" ht="15.75" customHeight="1">
      <c r="A88" s="64"/>
      <c r="B88" s="64"/>
      <c r="C88" s="64"/>
      <c r="D88" s="4">
        <v>2026</v>
      </c>
      <c r="E88" s="4" t="s">
        <v>292</v>
      </c>
      <c r="F88" s="4">
        <v>10</v>
      </c>
      <c r="G88" s="5">
        <v>50000000</v>
      </c>
      <c r="H88" s="5">
        <f t="shared" ref="H88:H89" si="7">(F88*G88)</f>
        <v>500000000</v>
      </c>
      <c r="I88" s="64"/>
      <c r="J88" s="64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7"/>
      <c r="X88" s="7"/>
    </row>
    <row r="89" spans="1:24" ht="15.75" customHeight="1">
      <c r="A89" s="64"/>
      <c r="B89" s="64"/>
      <c r="C89" s="65"/>
      <c r="D89" s="4">
        <v>2030</v>
      </c>
      <c r="E89" s="4" t="s">
        <v>292</v>
      </c>
      <c r="F89" s="4">
        <v>10</v>
      </c>
      <c r="G89" s="5">
        <v>75000000</v>
      </c>
      <c r="H89" s="5">
        <f t="shared" si="7"/>
        <v>750000000</v>
      </c>
      <c r="I89" s="65"/>
      <c r="J89" s="65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7"/>
      <c r="X89" s="7"/>
    </row>
    <row r="90" spans="1:24" ht="15.75" customHeight="1">
      <c r="A90" s="64"/>
      <c r="B90" s="65"/>
      <c r="C90" s="8" t="s">
        <v>24</v>
      </c>
      <c r="D90" s="10"/>
      <c r="E90" s="10"/>
      <c r="F90" s="10"/>
      <c r="G90" s="22"/>
      <c r="H90" s="9">
        <f>SUM(H86:H89)</f>
        <v>1400000000</v>
      </c>
      <c r="I90" s="10"/>
      <c r="J90" s="10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7"/>
      <c r="X90" s="7"/>
    </row>
    <row r="91" spans="1:24" ht="40.5" customHeight="1">
      <c r="A91" s="64"/>
      <c r="B91" s="66" t="s">
        <v>293</v>
      </c>
      <c r="C91" s="66" t="s">
        <v>294</v>
      </c>
      <c r="D91" s="4">
        <v>2022</v>
      </c>
      <c r="E91" s="4" t="s">
        <v>295</v>
      </c>
      <c r="F91" s="4">
        <v>2</v>
      </c>
      <c r="G91" s="5">
        <v>80000000</v>
      </c>
      <c r="H91" s="5">
        <f t="shared" ref="H91:H93" si="8">(F91*G91)</f>
        <v>160000000</v>
      </c>
      <c r="I91" s="66" t="s">
        <v>49</v>
      </c>
      <c r="J91" s="66" t="s">
        <v>296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7"/>
      <c r="X91" s="7"/>
    </row>
    <row r="92" spans="1:24" ht="45.75" customHeight="1">
      <c r="A92" s="64"/>
      <c r="B92" s="64"/>
      <c r="C92" s="64"/>
      <c r="D92" s="4">
        <v>2026</v>
      </c>
      <c r="E92" s="4" t="s">
        <v>295</v>
      </c>
      <c r="F92" s="4">
        <v>3</v>
      </c>
      <c r="G92" s="5">
        <v>80000000</v>
      </c>
      <c r="H92" s="5">
        <f t="shared" si="8"/>
        <v>240000000</v>
      </c>
      <c r="I92" s="64"/>
      <c r="J92" s="64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7"/>
      <c r="X92" s="7"/>
    </row>
    <row r="93" spans="1:24" ht="15.75" customHeight="1">
      <c r="A93" s="64"/>
      <c r="B93" s="64"/>
      <c r="C93" s="65"/>
      <c r="D93" s="4">
        <v>2030</v>
      </c>
      <c r="E93" s="4" t="s">
        <v>295</v>
      </c>
      <c r="F93" s="4">
        <v>5</v>
      </c>
      <c r="G93" s="5">
        <v>80000000</v>
      </c>
      <c r="H93" s="5">
        <f t="shared" si="8"/>
        <v>400000000</v>
      </c>
      <c r="I93" s="65"/>
      <c r="J93" s="65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7"/>
      <c r="X93" s="7"/>
    </row>
    <row r="94" spans="1:24" ht="15.75" customHeight="1">
      <c r="A94" s="64"/>
      <c r="B94" s="65"/>
      <c r="C94" s="8" t="s">
        <v>24</v>
      </c>
      <c r="D94" s="10"/>
      <c r="E94" s="10" t="s">
        <v>99</v>
      </c>
      <c r="F94" s="10" t="s">
        <v>99</v>
      </c>
      <c r="G94" s="22" t="s">
        <v>99</v>
      </c>
      <c r="H94" s="9">
        <f>SUM(H91:H93)</f>
        <v>800000000</v>
      </c>
      <c r="I94" s="10"/>
      <c r="J94" s="10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7"/>
      <c r="X94" s="7"/>
    </row>
    <row r="95" spans="1:24" ht="34.5" customHeight="1">
      <c r="A95" s="64"/>
      <c r="B95" s="66" t="s">
        <v>297</v>
      </c>
      <c r="C95" s="63" t="s">
        <v>298</v>
      </c>
      <c r="D95" s="4">
        <v>2022</v>
      </c>
      <c r="E95" s="11" t="s">
        <v>299</v>
      </c>
      <c r="F95" s="11">
        <v>1</v>
      </c>
      <c r="G95" s="6">
        <v>300000000</v>
      </c>
      <c r="H95" s="6">
        <f t="shared" ref="H95:H97" si="9">(F95*G95)</f>
        <v>300000000</v>
      </c>
      <c r="I95" s="63" t="s">
        <v>27</v>
      </c>
      <c r="J95" s="63"/>
      <c r="K95" s="53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7"/>
      <c r="X95" s="7"/>
    </row>
    <row r="96" spans="1:24" ht="28.5" customHeight="1">
      <c r="A96" s="64"/>
      <c r="B96" s="64"/>
      <c r="C96" s="64"/>
      <c r="D96" s="4">
        <v>2026</v>
      </c>
      <c r="E96" s="11" t="s">
        <v>300</v>
      </c>
      <c r="F96" s="11">
        <v>2</v>
      </c>
      <c r="G96" s="6">
        <v>200000000</v>
      </c>
      <c r="H96" s="6">
        <f t="shared" si="9"/>
        <v>400000000</v>
      </c>
      <c r="I96" s="64"/>
      <c r="J96" s="64"/>
      <c r="K96" s="53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7"/>
      <c r="X96" s="7"/>
    </row>
    <row r="97" spans="1:24" ht="33" customHeight="1">
      <c r="A97" s="64"/>
      <c r="B97" s="64"/>
      <c r="C97" s="65"/>
      <c r="D97" s="4">
        <v>2030</v>
      </c>
      <c r="E97" s="11" t="s">
        <v>300</v>
      </c>
      <c r="F97" s="11">
        <v>5</v>
      </c>
      <c r="G97" s="6">
        <v>200000000</v>
      </c>
      <c r="H97" s="6">
        <f t="shared" si="9"/>
        <v>1000000000</v>
      </c>
      <c r="I97" s="65"/>
      <c r="J97" s="65"/>
      <c r="K97" s="53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7"/>
      <c r="X97" s="7"/>
    </row>
    <row r="98" spans="1:24" ht="15.75" customHeight="1">
      <c r="A98" s="64"/>
      <c r="B98" s="64"/>
      <c r="C98" s="8" t="s">
        <v>24</v>
      </c>
      <c r="D98" s="10"/>
      <c r="E98" s="10"/>
      <c r="F98" s="10"/>
      <c r="G98" s="22"/>
      <c r="H98" s="9">
        <f>SUM(H95:H97)</f>
        <v>1700000000</v>
      </c>
      <c r="I98" s="10"/>
      <c r="J98" s="10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7"/>
      <c r="X98" s="7"/>
    </row>
    <row r="99" spans="1:24" ht="39.75" customHeight="1">
      <c r="A99" s="64"/>
      <c r="B99" s="64"/>
      <c r="C99" s="66" t="s">
        <v>301</v>
      </c>
      <c r="D99" s="4">
        <v>2022</v>
      </c>
      <c r="E99" s="4" t="s">
        <v>301</v>
      </c>
      <c r="F99" s="4">
        <v>2</v>
      </c>
      <c r="G99" s="5">
        <v>120000000</v>
      </c>
      <c r="H99" s="5">
        <f t="shared" ref="H99:H101" si="10">(F99*G99)</f>
        <v>240000000</v>
      </c>
      <c r="I99" s="66" t="s">
        <v>27</v>
      </c>
      <c r="J99" s="66" t="s">
        <v>302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7"/>
      <c r="X99" s="7"/>
    </row>
    <row r="100" spans="1:24" ht="28.5" customHeight="1">
      <c r="A100" s="64"/>
      <c r="B100" s="64"/>
      <c r="C100" s="64"/>
      <c r="D100" s="4">
        <v>2026</v>
      </c>
      <c r="E100" s="4" t="s">
        <v>301</v>
      </c>
      <c r="F100" s="4">
        <v>5</v>
      </c>
      <c r="G100" s="5">
        <v>120000000</v>
      </c>
      <c r="H100" s="5">
        <f t="shared" si="10"/>
        <v>600000000</v>
      </c>
      <c r="I100" s="64"/>
      <c r="J100" s="64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7"/>
      <c r="X100" s="7"/>
    </row>
    <row r="101" spans="1:24" ht="33.75" customHeight="1">
      <c r="A101" s="64"/>
      <c r="B101" s="64"/>
      <c r="C101" s="65"/>
      <c r="D101" s="4">
        <v>2030</v>
      </c>
      <c r="E101" s="4" t="s">
        <v>301</v>
      </c>
      <c r="F101" s="4">
        <v>8</v>
      </c>
      <c r="G101" s="5">
        <v>120000000</v>
      </c>
      <c r="H101" s="5">
        <f t="shared" si="10"/>
        <v>960000000</v>
      </c>
      <c r="I101" s="65"/>
      <c r="J101" s="65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7"/>
      <c r="X101" s="7"/>
    </row>
    <row r="102" spans="1:24" ht="21.75" customHeight="1">
      <c r="A102" s="65"/>
      <c r="B102" s="65"/>
      <c r="C102" s="8" t="s">
        <v>24</v>
      </c>
      <c r="D102" s="10"/>
      <c r="E102" s="10" t="s">
        <v>99</v>
      </c>
      <c r="F102" s="10" t="s">
        <v>99</v>
      </c>
      <c r="G102" s="22" t="s">
        <v>99</v>
      </c>
      <c r="H102" s="9">
        <f>SUM(H99:H101)</f>
        <v>1800000000</v>
      </c>
      <c r="I102" s="10"/>
      <c r="J102" s="10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7"/>
      <c r="X102" s="7"/>
    </row>
    <row r="103" spans="1:24" ht="15.75" customHeight="1">
      <c r="A103" s="55"/>
      <c r="B103" s="49"/>
      <c r="C103" s="49"/>
      <c r="D103" s="49"/>
      <c r="E103" s="1"/>
      <c r="F103" s="49"/>
      <c r="G103" s="56"/>
      <c r="H103" s="56"/>
      <c r="I103" s="49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4" ht="15.75" customHeight="1">
      <c r="A104" s="55"/>
      <c r="B104" s="49"/>
      <c r="C104" s="49"/>
      <c r="D104" s="49"/>
      <c r="E104" s="1"/>
      <c r="F104" s="49"/>
      <c r="G104" s="56"/>
      <c r="H104" s="56"/>
      <c r="I104" s="49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4" ht="15.75" customHeight="1">
      <c r="A105" s="55"/>
      <c r="B105" s="49"/>
      <c r="C105" s="55"/>
      <c r="D105" s="2"/>
      <c r="E105" s="2"/>
      <c r="F105" s="2"/>
      <c r="G105" s="57"/>
      <c r="H105" s="37"/>
      <c r="I105" s="37"/>
      <c r="J105" s="100"/>
      <c r="K105" s="100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4" ht="36.75" customHeight="1">
      <c r="A106" s="55"/>
      <c r="B106" s="49"/>
      <c r="C106" s="55"/>
      <c r="D106" s="2"/>
      <c r="E106" s="2"/>
      <c r="F106" s="2"/>
      <c r="G106" s="37"/>
      <c r="H106" s="37"/>
      <c r="I106" s="37"/>
      <c r="J106" s="80"/>
      <c r="K106" s="80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4" ht="15.75" customHeight="1">
      <c r="A107" s="55"/>
      <c r="B107" s="49"/>
      <c r="C107" s="55"/>
      <c r="D107" s="2"/>
      <c r="E107" s="2"/>
      <c r="F107" s="2"/>
      <c r="G107" s="37"/>
      <c r="H107" s="37"/>
      <c r="I107" s="37"/>
      <c r="J107" s="80"/>
      <c r="K107" s="80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4" ht="15.75" customHeight="1">
      <c r="A108" s="55"/>
      <c r="B108" s="49"/>
      <c r="C108" s="49"/>
      <c r="D108" s="49"/>
      <c r="E108" s="1"/>
      <c r="F108" s="49"/>
      <c r="G108" s="56"/>
      <c r="H108" s="56"/>
      <c r="I108" s="49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4" ht="45.75" customHeight="1">
      <c r="A109" s="55"/>
      <c r="B109" s="49"/>
      <c r="C109" s="49"/>
      <c r="D109" s="49"/>
      <c r="E109" s="1"/>
      <c r="F109" s="49"/>
      <c r="G109" s="56"/>
      <c r="H109" s="56"/>
      <c r="I109" s="49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4" ht="15.75" customHeight="1">
      <c r="A110" s="55"/>
      <c r="B110" s="49"/>
      <c r="C110" s="49"/>
      <c r="D110" s="49"/>
      <c r="E110" s="1"/>
      <c r="F110" s="49"/>
      <c r="G110" s="56"/>
      <c r="H110" s="56"/>
      <c r="I110" s="49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4" ht="15.75" customHeight="1">
      <c r="A111" s="55"/>
      <c r="B111" s="49"/>
      <c r="C111" s="49"/>
      <c r="D111" s="49"/>
      <c r="E111" s="1"/>
      <c r="F111" s="49"/>
      <c r="G111" s="56"/>
      <c r="H111" s="56"/>
      <c r="I111" s="49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4" ht="15.75" customHeight="1">
      <c r="A112" s="55"/>
      <c r="B112" s="49"/>
      <c r="C112" s="49"/>
      <c r="D112" s="49"/>
      <c r="E112" s="1"/>
      <c r="F112" s="49"/>
      <c r="G112" s="56"/>
      <c r="H112" s="56"/>
      <c r="I112" s="49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>
      <c r="A113" s="55"/>
      <c r="B113" s="49"/>
      <c r="C113" s="49"/>
      <c r="D113" s="49"/>
      <c r="E113" s="1"/>
      <c r="F113" s="49"/>
      <c r="G113" s="56"/>
      <c r="H113" s="56"/>
      <c r="I113" s="49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24.75" customHeight="1">
      <c r="A114" s="55"/>
      <c r="B114" s="49"/>
      <c r="C114" s="49"/>
      <c r="D114" s="49"/>
      <c r="E114" s="1"/>
      <c r="F114" s="49"/>
      <c r="G114" s="56"/>
      <c r="H114" s="56"/>
      <c r="I114" s="49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>
      <c r="A115" s="55"/>
      <c r="B115" s="49"/>
      <c r="C115" s="49"/>
      <c r="D115" s="49"/>
      <c r="E115" s="1"/>
      <c r="F115" s="49"/>
      <c r="G115" s="56"/>
      <c r="H115" s="56"/>
      <c r="I115" s="49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>
      <c r="A116" s="55"/>
      <c r="B116" s="49"/>
      <c r="C116" s="49"/>
      <c r="D116" s="49"/>
      <c r="E116" s="1"/>
      <c r="F116" s="49"/>
      <c r="G116" s="56"/>
      <c r="H116" s="56"/>
      <c r="I116" s="49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>
      <c r="A117" s="55"/>
      <c r="B117" s="49"/>
      <c r="C117" s="49"/>
      <c r="D117" s="49"/>
      <c r="E117" s="1"/>
      <c r="F117" s="49"/>
      <c r="G117" s="56"/>
      <c r="H117" s="56"/>
      <c r="I117" s="49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>
      <c r="A118" s="55"/>
      <c r="B118" s="49"/>
      <c r="C118" s="49"/>
      <c r="D118" s="49"/>
      <c r="E118" s="1"/>
      <c r="F118" s="49"/>
      <c r="G118" s="56"/>
      <c r="H118" s="56"/>
      <c r="I118" s="49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>
      <c r="A119" s="55"/>
      <c r="B119" s="49"/>
      <c r="C119" s="49"/>
      <c r="D119" s="49"/>
      <c r="E119" s="1"/>
      <c r="F119" s="49"/>
      <c r="G119" s="56"/>
      <c r="H119" s="56"/>
      <c r="I119" s="49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>
      <c r="A120" s="55"/>
      <c r="B120" s="49"/>
      <c r="C120" s="49"/>
      <c r="D120" s="49"/>
      <c r="E120" s="1"/>
      <c r="F120" s="49"/>
      <c r="G120" s="56"/>
      <c r="H120" s="56"/>
      <c r="I120" s="49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61.5" customHeight="1">
      <c r="A121" s="55"/>
      <c r="B121" s="49"/>
      <c r="C121" s="49"/>
      <c r="D121" s="49"/>
      <c r="E121" s="1"/>
      <c r="F121" s="49"/>
      <c r="G121" s="56"/>
      <c r="H121" s="56"/>
      <c r="I121" s="49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>
      <c r="A122" s="55"/>
      <c r="B122" s="49"/>
      <c r="C122" s="49"/>
      <c r="D122" s="49"/>
      <c r="E122" s="1"/>
      <c r="F122" s="49"/>
      <c r="G122" s="56"/>
      <c r="H122" s="56"/>
      <c r="I122" s="49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>
      <c r="A123" s="55"/>
      <c r="B123" s="49"/>
      <c r="C123" s="49"/>
      <c r="D123" s="49"/>
      <c r="E123" s="1"/>
      <c r="F123" s="49"/>
      <c r="G123" s="56"/>
      <c r="H123" s="56"/>
      <c r="I123" s="49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>
      <c r="A124" s="55"/>
      <c r="B124" s="49"/>
      <c r="C124" s="49"/>
      <c r="D124" s="49"/>
      <c r="E124" s="1"/>
      <c r="F124" s="49"/>
      <c r="G124" s="56"/>
      <c r="H124" s="56"/>
      <c r="I124" s="49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>
      <c r="A125" s="55"/>
      <c r="B125" s="49"/>
      <c r="C125" s="49"/>
      <c r="D125" s="49"/>
      <c r="E125" s="1"/>
      <c r="F125" s="49"/>
      <c r="G125" s="56"/>
      <c r="H125" s="56"/>
      <c r="I125" s="49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>
      <c r="A126" s="55"/>
      <c r="B126" s="49"/>
      <c r="C126" s="49"/>
      <c r="D126" s="49"/>
      <c r="E126" s="1"/>
      <c r="F126" s="49"/>
      <c r="G126" s="56"/>
      <c r="H126" s="56"/>
      <c r="I126" s="49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>
      <c r="A127" s="55"/>
      <c r="B127" s="49"/>
      <c r="C127" s="49"/>
      <c r="D127" s="49"/>
      <c r="E127" s="1"/>
      <c r="F127" s="49"/>
      <c r="G127" s="56"/>
      <c r="H127" s="56"/>
      <c r="I127" s="49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>
      <c r="A128" s="55"/>
      <c r="B128" s="49"/>
      <c r="C128" s="49"/>
      <c r="D128" s="49"/>
      <c r="E128" s="1"/>
      <c r="F128" s="49"/>
      <c r="G128" s="56"/>
      <c r="H128" s="56"/>
      <c r="I128" s="49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>
      <c r="A129" s="55"/>
      <c r="B129" s="49"/>
      <c r="C129" s="49"/>
      <c r="D129" s="49"/>
      <c r="E129" s="1"/>
      <c r="F129" s="49"/>
      <c r="G129" s="56"/>
      <c r="H129" s="56"/>
      <c r="I129" s="49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>
      <c r="A130" s="55"/>
      <c r="B130" s="49"/>
      <c r="C130" s="49"/>
      <c r="D130" s="49"/>
      <c r="E130" s="1"/>
      <c r="F130" s="49"/>
      <c r="G130" s="56"/>
      <c r="H130" s="56"/>
      <c r="I130" s="49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>
      <c r="A131" s="55"/>
      <c r="B131" s="49"/>
      <c r="C131" s="49"/>
      <c r="D131" s="49"/>
      <c r="E131" s="1"/>
      <c r="F131" s="49"/>
      <c r="G131" s="56"/>
      <c r="H131" s="56"/>
      <c r="I131" s="49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>
      <c r="A132" s="55"/>
      <c r="B132" s="49"/>
      <c r="C132" s="49"/>
      <c r="D132" s="49"/>
      <c r="E132" s="1"/>
      <c r="F132" s="49"/>
      <c r="G132" s="56"/>
      <c r="H132" s="56"/>
      <c r="I132" s="49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>
      <c r="A133" s="55"/>
      <c r="B133" s="49"/>
      <c r="C133" s="49"/>
      <c r="D133" s="49"/>
      <c r="E133" s="1"/>
      <c r="F133" s="49"/>
      <c r="G133" s="56"/>
      <c r="H133" s="56"/>
      <c r="I133" s="49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>
      <c r="A134" s="55"/>
      <c r="B134" s="49"/>
      <c r="C134" s="49"/>
      <c r="D134" s="49"/>
      <c r="E134" s="1"/>
      <c r="F134" s="49"/>
      <c r="G134" s="56"/>
      <c r="H134" s="56"/>
      <c r="I134" s="49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>
      <c r="A135" s="55"/>
      <c r="B135" s="49"/>
      <c r="C135" s="49"/>
      <c r="D135" s="49"/>
      <c r="E135" s="1"/>
      <c r="F135" s="49"/>
      <c r="G135" s="56"/>
      <c r="H135" s="56"/>
      <c r="I135" s="49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>
      <c r="A136" s="55"/>
      <c r="B136" s="49"/>
      <c r="C136" s="49"/>
      <c r="D136" s="49"/>
      <c r="E136" s="1"/>
      <c r="F136" s="49"/>
      <c r="G136" s="56"/>
      <c r="H136" s="56"/>
      <c r="I136" s="49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>
      <c r="A137" s="55"/>
      <c r="B137" s="49"/>
      <c r="C137" s="49"/>
      <c r="D137" s="49"/>
      <c r="E137" s="1"/>
      <c r="F137" s="49"/>
      <c r="G137" s="56"/>
      <c r="H137" s="56"/>
      <c r="I137" s="49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>
      <c r="A138" s="55"/>
      <c r="B138" s="49"/>
      <c r="C138" s="49"/>
      <c r="D138" s="49"/>
      <c r="E138" s="1"/>
      <c r="F138" s="49"/>
      <c r="G138" s="56"/>
      <c r="H138" s="56"/>
      <c r="I138" s="49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>
      <c r="A139" s="55"/>
      <c r="B139" s="49"/>
      <c r="C139" s="49"/>
      <c r="D139" s="49"/>
      <c r="E139" s="1"/>
      <c r="F139" s="49"/>
      <c r="G139" s="56"/>
      <c r="H139" s="56"/>
      <c r="I139" s="49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>
      <c r="A140" s="55"/>
      <c r="B140" s="49"/>
      <c r="C140" s="49"/>
      <c r="D140" s="49"/>
      <c r="E140" s="1"/>
      <c r="F140" s="49"/>
      <c r="G140" s="56"/>
      <c r="H140" s="56"/>
      <c r="I140" s="49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>
      <c r="A141" s="55"/>
      <c r="B141" s="49"/>
      <c r="C141" s="49"/>
      <c r="D141" s="49"/>
      <c r="E141" s="1"/>
      <c r="F141" s="49"/>
      <c r="G141" s="56"/>
      <c r="H141" s="56"/>
      <c r="I141" s="49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>
      <c r="A142" s="55"/>
      <c r="B142" s="49"/>
      <c r="C142" s="49"/>
      <c r="D142" s="49"/>
      <c r="E142" s="1"/>
      <c r="F142" s="49"/>
      <c r="G142" s="56"/>
      <c r="H142" s="56"/>
      <c r="I142" s="49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>
      <c r="A143" s="55"/>
      <c r="B143" s="49"/>
      <c r="C143" s="49"/>
      <c r="D143" s="49"/>
      <c r="E143" s="1"/>
      <c r="F143" s="49"/>
      <c r="G143" s="56"/>
      <c r="H143" s="56"/>
      <c r="I143" s="49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>
      <c r="A144" s="55"/>
      <c r="B144" s="49"/>
      <c r="C144" s="49"/>
      <c r="D144" s="49"/>
      <c r="E144" s="1"/>
      <c r="F144" s="49"/>
      <c r="G144" s="56"/>
      <c r="H144" s="56"/>
      <c r="I144" s="49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>
      <c r="A145" s="55"/>
      <c r="B145" s="49"/>
      <c r="C145" s="49"/>
      <c r="D145" s="49"/>
      <c r="E145" s="1"/>
      <c r="F145" s="49"/>
      <c r="G145" s="56"/>
      <c r="H145" s="56"/>
      <c r="I145" s="49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>
      <c r="A146" s="55"/>
      <c r="B146" s="49"/>
      <c r="C146" s="49"/>
      <c r="D146" s="49"/>
      <c r="E146" s="1"/>
      <c r="F146" s="49"/>
      <c r="G146" s="56"/>
      <c r="H146" s="56"/>
      <c r="I146" s="49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>
      <c r="A147" s="55"/>
      <c r="B147" s="49"/>
      <c r="C147" s="49"/>
      <c r="D147" s="49"/>
      <c r="E147" s="1"/>
      <c r="F147" s="49"/>
      <c r="G147" s="56"/>
      <c r="H147" s="56"/>
      <c r="I147" s="49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>
      <c r="A148" s="55"/>
      <c r="B148" s="49"/>
      <c r="C148" s="49"/>
      <c r="D148" s="49"/>
      <c r="E148" s="1"/>
      <c r="F148" s="49"/>
      <c r="G148" s="56"/>
      <c r="H148" s="56"/>
      <c r="I148" s="49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>
      <c r="A149" s="55"/>
      <c r="B149" s="49"/>
      <c r="C149" s="49"/>
      <c r="D149" s="49"/>
      <c r="E149" s="1"/>
      <c r="F149" s="49"/>
      <c r="G149" s="56"/>
      <c r="H149" s="56"/>
      <c r="I149" s="49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>
      <c r="A150" s="55"/>
      <c r="B150" s="49"/>
      <c r="C150" s="49"/>
      <c r="D150" s="49"/>
      <c r="E150" s="1"/>
      <c r="F150" s="49"/>
      <c r="G150" s="56"/>
      <c r="H150" s="56"/>
      <c r="I150" s="49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>
      <c r="A151" s="55"/>
      <c r="B151" s="49"/>
      <c r="C151" s="49"/>
      <c r="D151" s="49"/>
      <c r="E151" s="1"/>
      <c r="F151" s="49"/>
      <c r="G151" s="56"/>
      <c r="H151" s="56"/>
      <c r="I151" s="49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>
      <c r="A152" s="55"/>
      <c r="B152" s="49"/>
      <c r="C152" s="49"/>
      <c r="D152" s="49"/>
      <c r="E152" s="1"/>
      <c r="F152" s="49"/>
      <c r="G152" s="56"/>
      <c r="H152" s="56"/>
      <c r="I152" s="49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>
      <c r="A153" s="55"/>
      <c r="B153" s="49"/>
      <c r="C153" s="49"/>
      <c r="D153" s="49"/>
      <c r="E153" s="1"/>
      <c r="F153" s="49"/>
      <c r="G153" s="56"/>
      <c r="H153" s="56"/>
      <c r="I153" s="49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>
      <c r="A154" s="55"/>
      <c r="B154" s="49"/>
      <c r="C154" s="49"/>
      <c r="D154" s="49"/>
      <c r="E154" s="1"/>
      <c r="F154" s="49"/>
      <c r="G154" s="56"/>
      <c r="H154" s="56"/>
      <c r="I154" s="49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>
      <c r="A155" s="55"/>
      <c r="B155" s="49"/>
      <c r="C155" s="49"/>
      <c r="D155" s="49"/>
      <c r="E155" s="1"/>
      <c r="F155" s="49"/>
      <c r="G155" s="56"/>
      <c r="H155" s="56"/>
      <c r="I155" s="49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>
      <c r="A156" s="55"/>
      <c r="B156" s="49"/>
      <c r="C156" s="49"/>
      <c r="D156" s="49"/>
      <c r="E156" s="1"/>
      <c r="F156" s="49"/>
      <c r="G156" s="56"/>
      <c r="H156" s="56"/>
      <c r="I156" s="49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>
      <c r="A157" s="55"/>
      <c r="B157" s="49"/>
      <c r="C157" s="49"/>
      <c r="D157" s="49"/>
      <c r="E157" s="1"/>
      <c r="F157" s="49"/>
      <c r="G157" s="56"/>
      <c r="H157" s="56"/>
      <c r="I157" s="49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>
      <c r="A158" s="55"/>
      <c r="B158" s="49"/>
      <c r="C158" s="49"/>
      <c r="D158" s="49"/>
      <c r="E158" s="1"/>
      <c r="F158" s="49"/>
      <c r="G158" s="56"/>
      <c r="H158" s="56"/>
      <c r="I158" s="49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>
      <c r="A159" s="55"/>
      <c r="B159" s="49"/>
      <c r="C159" s="49"/>
      <c r="D159" s="49"/>
      <c r="E159" s="1"/>
      <c r="F159" s="49"/>
      <c r="G159" s="56"/>
      <c r="H159" s="56"/>
      <c r="I159" s="49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>
      <c r="A160" s="55"/>
      <c r="B160" s="49"/>
      <c r="C160" s="49"/>
      <c r="D160" s="49"/>
      <c r="E160" s="1"/>
      <c r="F160" s="49"/>
      <c r="G160" s="56"/>
      <c r="H160" s="56"/>
      <c r="I160" s="49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>
      <c r="A161" s="55"/>
      <c r="B161" s="49"/>
      <c r="C161" s="49"/>
      <c r="D161" s="49"/>
      <c r="E161" s="1"/>
      <c r="F161" s="49"/>
      <c r="G161" s="56"/>
      <c r="H161" s="56"/>
      <c r="I161" s="49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>
      <c r="A162" s="55"/>
      <c r="B162" s="49"/>
      <c r="C162" s="49"/>
      <c r="D162" s="49"/>
      <c r="E162" s="1"/>
      <c r="F162" s="49"/>
      <c r="G162" s="56"/>
      <c r="H162" s="56"/>
      <c r="I162" s="49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>
      <c r="A163" s="55"/>
      <c r="B163" s="49"/>
      <c r="C163" s="49"/>
      <c r="D163" s="49"/>
      <c r="E163" s="1"/>
      <c r="F163" s="49"/>
      <c r="G163" s="56"/>
      <c r="H163" s="56"/>
      <c r="I163" s="49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>
      <c r="A164" s="55"/>
      <c r="B164" s="49"/>
      <c r="C164" s="49"/>
      <c r="D164" s="49"/>
      <c r="E164" s="1"/>
      <c r="F164" s="49"/>
      <c r="G164" s="56"/>
      <c r="H164" s="56"/>
      <c r="I164" s="49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>
      <c r="A165" s="55"/>
      <c r="B165" s="49"/>
      <c r="C165" s="49"/>
      <c r="D165" s="49"/>
      <c r="E165" s="1"/>
      <c r="F165" s="49"/>
      <c r="G165" s="56"/>
      <c r="H165" s="56"/>
      <c r="I165" s="49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>
      <c r="A166" s="55"/>
      <c r="B166" s="49"/>
      <c r="C166" s="49"/>
      <c r="D166" s="49"/>
      <c r="E166" s="1"/>
      <c r="F166" s="49"/>
      <c r="G166" s="56"/>
      <c r="H166" s="56"/>
      <c r="I166" s="49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>
      <c r="A167" s="55"/>
      <c r="B167" s="49"/>
      <c r="C167" s="49"/>
      <c r="D167" s="49"/>
      <c r="E167" s="1"/>
      <c r="F167" s="49"/>
      <c r="G167" s="56"/>
      <c r="H167" s="56"/>
      <c r="I167" s="49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>
      <c r="A168" s="55"/>
      <c r="B168" s="49"/>
      <c r="C168" s="49"/>
      <c r="D168" s="49"/>
      <c r="E168" s="1"/>
      <c r="F168" s="49"/>
      <c r="G168" s="56"/>
      <c r="H168" s="56"/>
      <c r="I168" s="49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>
      <c r="A169" s="55"/>
      <c r="B169" s="49"/>
      <c r="C169" s="49"/>
      <c r="D169" s="49"/>
      <c r="E169" s="1"/>
      <c r="F169" s="49"/>
      <c r="G169" s="56"/>
      <c r="H169" s="56"/>
      <c r="I169" s="49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>
      <c r="A170" s="55"/>
      <c r="B170" s="49"/>
      <c r="C170" s="49"/>
      <c r="D170" s="49"/>
      <c r="E170" s="1"/>
      <c r="F170" s="49"/>
      <c r="G170" s="56"/>
      <c r="H170" s="56"/>
      <c r="I170" s="49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>
      <c r="A171" s="55"/>
      <c r="B171" s="49"/>
      <c r="C171" s="49"/>
      <c r="D171" s="49"/>
      <c r="E171" s="1"/>
      <c r="F171" s="49"/>
      <c r="G171" s="56"/>
      <c r="H171" s="56"/>
      <c r="I171" s="49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>
      <c r="A172" s="55"/>
      <c r="B172" s="49"/>
      <c r="C172" s="49"/>
      <c r="D172" s="49"/>
      <c r="E172" s="1"/>
      <c r="F172" s="49"/>
      <c r="G172" s="56"/>
      <c r="H172" s="56"/>
      <c r="I172" s="49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>
      <c r="A173" s="55"/>
      <c r="B173" s="49"/>
      <c r="C173" s="49"/>
      <c r="D173" s="49"/>
      <c r="E173" s="1"/>
      <c r="F173" s="49"/>
      <c r="G173" s="56"/>
      <c r="H173" s="56"/>
      <c r="I173" s="49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>
      <c r="A174" s="55"/>
      <c r="B174" s="49"/>
      <c r="C174" s="49"/>
      <c r="D174" s="49"/>
      <c r="E174" s="1"/>
      <c r="F174" s="49"/>
      <c r="G174" s="56"/>
      <c r="H174" s="56"/>
      <c r="I174" s="49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>
      <c r="A175" s="55"/>
      <c r="B175" s="49"/>
      <c r="C175" s="49"/>
      <c r="D175" s="49"/>
      <c r="E175" s="1"/>
      <c r="F175" s="49"/>
      <c r="G175" s="56"/>
      <c r="H175" s="56"/>
      <c r="I175" s="49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>
      <c r="A176" s="55"/>
      <c r="B176" s="49"/>
      <c r="C176" s="49"/>
      <c r="D176" s="49"/>
      <c r="E176" s="1"/>
      <c r="F176" s="49"/>
      <c r="G176" s="56"/>
      <c r="H176" s="56"/>
      <c r="I176" s="49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>
      <c r="A177" s="55"/>
      <c r="B177" s="49"/>
      <c r="C177" s="49"/>
      <c r="D177" s="49"/>
      <c r="E177" s="1"/>
      <c r="F177" s="49"/>
      <c r="G177" s="56"/>
      <c r="H177" s="56"/>
      <c r="I177" s="49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>
      <c r="A178" s="55"/>
      <c r="B178" s="49"/>
      <c r="C178" s="49"/>
      <c r="D178" s="49"/>
      <c r="E178" s="1"/>
      <c r="F178" s="49"/>
      <c r="G178" s="56"/>
      <c r="H178" s="56"/>
      <c r="I178" s="49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>
      <c r="A179" s="55"/>
      <c r="B179" s="49"/>
      <c r="C179" s="49"/>
      <c r="D179" s="49"/>
      <c r="E179" s="1"/>
      <c r="F179" s="49"/>
      <c r="G179" s="56"/>
      <c r="H179" s="56"/>
      <c r="I179" s="49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>
      <c r="A180" s="55"/>
      <c r="B180" s="49"/>
      <c r="C180" s="49"/>
      <c r="D180" s="49"/>
      <c r="E180" s="1"/>
      <c r="F180" s="49"/>
      <c r="G180" s="56"/>
      <c r="H180" s="56"/>
      <c r="I180" s="49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>
      <c r="A181" s="55"/>
      <c r="B181" s="49"/>
      <c r="C181" s="49"/>
      <c r="D181" s="49"/>
      <c r="E181" s="1"/>
      <c r="F181" s="49"/>
      <c r="G181" s="56"/>
      <c r="H181" s="56"/>
      <c r="I181" s="49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>
      <c r="A182" s="55"/>
      <c r="B182" s="49"/>
      <c r="C182" s="49"/>
      <c r="D182" s="49"/>
      <c r="E182" s="1"/>
      <c r="F182" s="49"/>
      <c r="G182" s="56"/>
      <c r="H182" s="56"/>
      <c r="I182" s="49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>
      <c r="A183" s="55"/>
      <c r="B183" s="49"/>
      <c r="C183" s="49"/>
      <c r="D183" s="49"/>
      <c r="E183" s="1"/>
      <c r="F183" s="49"/>
      <c r="G183" s="56"/>
      <c r="H183" s="56"/>
      <c r="I183" s="49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>
      <c r="A184" s="55"/>
      <c r="B184" s="49"/>
      <c r="C184" s="49"/>
      <c r="D184" s="49"/>
      <c r="E184" s="1"/>
      <c r="F184" s="49"/>
      <c r="G184" s="56"/>
      <c r="H184" s="56"/>
      <c r="I184" s="49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>
      <c r="A185" s="55"/>
      <c r="B185" s="49"/>
      <c r="C185" s="49"/>
      <c r="D185" s="49"/>
      <c r="E185" s="1"/>
      <c r="F185" s="49"/>
      <c r="G185" s="56"/>
      <c r="H185" s="56"/>
      <c r="I185" s="49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>
      <c r="A186" s="55"/>
      <c r="B186" s="49"/>
      <c r="C186" s="49"/>
      <c r="D186" s="49"/>
      <c r="E186" s="1"/>
      <c r="F186" s="49"/>
      <c r="G186" s="56"/>
      <c r="H186" s="56"/>
      <c r="I186" s="49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>
      <c r="A187" s="55"/>
      <c r="B187" s="49"/>
      <c r="C187" s="49"/>
      <c r="D187" s="49"/>
      <c r="E187" s="1"/>
      <c r="F187" s="49"/>
      <c r="G187" s="56"/>
      <c r="H187" s="56"/>
      <c r="I187" s="49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>
      <c r="A188" s="55"/>
      <c r="B188" s="49"/>
      <c r="C188" s="49"/>
      <c r="D188" s="49"/>
      <c r="E188" s="1"/>
      <c r="F188" s="49"/>
      <c r="G188" s="56"/>
      <c r="H188" s="56"/>
      <c r="I188" s="49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>
      <c r="A189" s="55"/>
      <c r="B189" s="49"/>
      <c r="C189" s="49"/>
      <c r="D189" s="49"/>
      <c r="E189" s="1"/>
      <c r="F189" s="49"/>
      <c r="G189" s="56"/>
      <c r="H189" s="56"/>
      <c r="I189" s="49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>
      <c r="A190" s="55"/>
      <c r="B190" s="49"/>
      <c r="C190" s="49"/>
      <c r="D190" s="49"/>
      <c r="E190" s="1"/>
      <c r="F190" s="49"/>
      <c r="G190" s="56"/>
      <c r="H190" s="56"/>
      <c r="I190" s="49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>
      <c r="A191" s="55"/>
      <c r="B191" s="49"/>
      <c r="C191" s="49"/>
      <c r="D191" s="49"/>
      <c r="E191" s="1"/>
      <c r="F191" s="49"/>
      <c r="G191" s="56"/>
      <c r="H191" s="56"/>
      <c r="I191" s="49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>
      <c r="A192" s="55"/>
      <c r="B192" s="49"/>
      <c r="C192" s="49"/>
      <c r="D192" s="49"/>
      <c r="E192" s="1"/>
      <c r="F192" s="49"/>
      <c r="G192" s="56"/>
      <c r="H192" s="56"/>
      <c r="I192" s="49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>
      <c r="A193" s="55"/>
      <c r="B193" s="49"/>
      <c r="C193" s="49"/>
      <c r="D193" s="49"/>
      <c r="E193" s="1"/>
      <c r="F193" s="49"/>
      <c r="G193" s="56"/>
      <c r="H193" s="56"/>
      <c r="I193" s="49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>
      <c r="A194" s="55"/>
      <c r="B194" s="49"/>
      <c r="C194" s="49"/>
      <c r="D194" s="49"/>
      <c r="E194" s="1"/>
      <c r="F194" s="49"/>
      <c r="G194" s="56"/>
      <c r="H194" s="56"/>
      <c r="I194" s="49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>
      <c r="A195" s="55"/>
      <c r="B195" s="49"/>
      <c r="C195" s="49"/>
      <c r="D195" s="49"/>
      <c r="E195" s="1"/>
      <c r="F195" s="49"/>
      <c r="G195" s="56"/>
      <c r="H195" s="56"/>
      <c r="I195" s="49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>
      <c r="A196" s="55"/>
      <c r="B196" s="49"/>
      <c r="C196" s="49"/>
      <c r="D196" s="49"/>
      <c r="E196" s="1"/>
      <c r="F196" s="49"/>
      <c r="G196" s="56"/>
      <c r="H196" s="56"/>
      <c r="I196" s="49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>
      <c r="A197" s="55"/>
      <c r="B197" s="49"/>
      <c r="C197" s="49"/>
      <c r="D197" s="49"/>
      <c r="E197" s="1"/>
      <c r="F197" s="49"/>
      <c r="G197" s="56"/>
      <c r="H197" s="56"/>
      <c r="I197" s="49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>
      <c r="A198" s="55"/>
      <c r="B198" s="49"/>
      <c r="C198" s="49"/>
      <c r="D198" s="49"/>
      <c r="E198" s="1"/>
      <c r="F198" s="49"/>
      <c r="G198" s="56"/>
      <c r="H198" s="56"/>
      <c r="I198" s="49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>
      <c r="A199" s="55"/>
      <c r="B199" s="49"/>
      <c r="C199" s="49"/>
      <c r="D199" s="49"/>
      <c r="E199" s="1"/>
      <c r="F199" s="49"/>
      <c r="G199" s="56"/>
      <c r="H199" s="56"/>
      <c r="I199" s="49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>
      <c r="A200" s="55"/>
      <c r="B200" s="49"/>
      <c r="C200" s="49"/>
      <c r="D200" s="49"/>
      <c r="E200" s="1"/>
      <c r="F200" s="49"/>
      <c r="G200" s="56"/>
      <c r="H200" s="56"/>
      <c r="I200" s="49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>
      <c r="A201" s="55"/>
      <c r="B201" s="49"/>
      <c r="C201" s="49"/>
      <c r="D201" s="49"/>
      <c r="E201" s="1"/>
      <c r="F201" s="49"/>
      <c r="G201" s="56"/>
      <c r="H201" s="56"/>
      <c r="I201" s="49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>
      <c r="A202" s="55"/>
      <c r="B202" s="49"/>
      <c r="C202" s="49"/>
      <c r="D202" s="49"/>
      <c r="E202" s="1"/>
      <c r="F202" s="49"/>
      <c r="G202" s="56"/>
      <c r="H202" s="56"/>
      <c r="I202" s="49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>
      <c r="A203" s="55"/>
      <c r="B203" s="49"/>
      <c r="C203" s="49"/>
      <c r="D203" s="49"/>
      <c r="E203" s="1"/>
      <c r="F203" s="49"/>
      <c r="G203" s="56"/>
      <c r="H203" s="56"/>
      <c r="I203" s="49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>
      <c r="A204" s="55"/>
      <c r="B204" s="49"/>
      <c r="C204" s="49"/>
      <c r="D204" s="49"/>
      <c r="E204" s="1"/>
      <c r="F204" s="49"/>
      <c r="G204" s="56"/>
      <c r="H204" s="56"/>
      <c r="I204" s="49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>
      <c r="A205" s="55"/>
      <c r="B205" s="49"/>
      <c r="C205" s="49"/>
      <c r="D205" s="49"/>
      <c r="E205" s="1"/>
      <c r="F205" s="49"/>
      <c r="G205" s="56"/>
      <c r="H205" s="56"/>
      <c r="I205" s="49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>
      <c r="A206" s="55"/>
      <c r="B206" s="49"/>
      <c r="C206" s="49"/>
      <c r="D206" s="49"/>
      <c r="E206" s="1"/>
      <c r="F206" s="49"/>
      <c r="G206" s="56"/>
      <c r="H206" s="56"/>
      <c r="I206" s="49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>
      <c r="A207" s="55"/>
      <c r="B207" s="49"/>
      <c r="C207" s="49"/>
      <c r="D207" s="49"/>
      <c r="E207" s="1"/>
      <c r="F207" s="49"/>
      <c r="G207" s="56"/>
      <c r="H207" s="56"/>
      <c r="I207" s="49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>
      <c r="A208" s="55"/>
      <c r="B208" s="49"/>
      <c r="C208" s="49"/>
      <c r="D208" s="49"/>
      <c r="E208" s="1"/>
      <c r="F208" s="49"/>
      <c r="G208" s="56"/>
      <c r="H208" s="56"/>
      <c r="I208" s="49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>
      <c r="A209" s="55"/>
      <c r="B209" s="49"/>
      <c r="C209" s="49"/>
      <c r="D209" s="49"/>
      <c r="E209" s="1"/>
      <c r="F209" s="49"/>
      <c r="G209" s="56"/>
      <c r="H209" s="56"/>
      <c r="I209" s="49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>
      <c r="A210" s="55"/>
      <c r="B210" s="49"/>
      <c r="C210" s="49"/>
      <c r="D210" s="49"/>
      <c r="E210" s="1"/>
      <c r="F210" s="49"/>
      <c r="G210" s="56"/>
      <c r="H210" s="56"/>
      <c r="I210" s="49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>
      <c r="A211" s="55"/>
      <c r="B211" s="49"/>
      <c r="C211" s="49"/>
      <c r="D211" s="49"/>
      <c r="E211" s="1"/>
      <c r="F211" s="49"/>
      <c r="G211" s="56"/>
      <c r="H211" s="56"/>
      <c r="I211" s="49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>
      <c r="A212" s="55"/>
      <c r="B212" s="49"/>
      <c r="C212" s="49"/>
      <c r="D212" s="49"/>
      <c r="E212" s="1"/>
      <c r="F212" s="49"/>
      <c r="G212" s="56"/>
      <c r="H212" s="56"/>
      <c r="I212" s="49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>
      <c r="A213" s="55"/>
      <c r="B213" s="49"/>
      <c r="C213" s="49"/>
      <c r="D213" s="49"/>
      <c r="E213" s="1"/>
      <c r="F213" s="49"/>
      <c r="G213" s="56"/>
      <c r="H213" s="56"/>
      <c r="I213" s="49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>
      <c r="A214" s="55"/>
      <c r="B214" s="49"/>
      <c r="C214" s="49"/>
      <c r="D214" s="49"/>
      <c r="E214" s="1"/>
      <c r="F214" s="49"/>
      <c r="G214" s="56"/>
      <c r="H214" s="56"/>
      <c r="I214" s="49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>
      <c r="A215" s="55"/>
      <c r="B215" s="49"/>
      <c r="C215" s="49"/>
      <c r="D215" s="49"/>
      <c r="E215" s="1"/>
      <c r="F215" s="49"/>
      <c r="G215" s="56"/>
      <c r="H215" s="56"/>
      <c r="I215" s="49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>
      <c r="A216" s="55"/>
      <c r="B216" s="49"/>
      <c r="C216" s="49"/>
      <c r="D216" s="49"/>
      <c r="E216" s="1"/>
      <c r="F216" s="49"/>
      <c r="G216" s="56"/>
      <c r="H216" s="56"/>
      <c r="I216" s="49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>
      <c r="A217" s="55"/>
      <c r="B217" s="49"/>
      <c r="C217" s="49"/>
      <c r="D217" s="49"/>
      <c r="E217" s="1"/>
      <c r="F217" s="49"/>
      <c r="G217" s="56"/>
      <c r="H217" s="56"/>
      <c r="I217" s="49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>
      <c r="A218" s="55"/>
      <c r="B218" s="49"/>
      <c r="C218" s="49"/>
      <c r="D218" s="49"/>
      <c r="E218" s="1"/>
      <c r="F218" s="49"/>
      <c r="G218" s="56"/>
      <c r="H218" s="56"/>
      <c r="I218" s="49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>
      <c r="A219" s="55"/>
      <c r="B219" s="49"/>
      <c r="C219" s="49"/>
      <c r="D219" s="49"/>
      <c r="E219" s="1"/>
      <c r="F219" s="49"/>
      <c r="G219" s="56"/>
      <c r="H219" s="56"/>
      <c r="I219" s="49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>
      <c r="A220" s="55"/>
      <c r="B220" s="49"/>
      <c r="C220" s="49"/>
      <c r="D220" s="49"/>
      <c r="E220" s="1"/>
      <c r="F220" s="49"/>
      <c r="G220" s="56"/>
      <c r="H220" s="56"/>
      <c r="I220" s="49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>
      <c r="A221" s="55"/>
      <c r="B221" s="49"/>
      <c r="C221" s="49"/>
      <c r="D221" s="49"/>
      <c r="E221" s="1"/>
      <c r="F221" s="49"/>
      <c r="G221" s="56"/>
      <c r="H221" s="56"/>
      <c r="I221" s="49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>
      <c r="A222" s="55"/>
      <c r="B222" s="49"/>
      <c r="C222" s="49"/>
      <c r="D222" s="49"/>
      <c r="E222" s="1"/>
      <c r="F222" s="49"/>
      <c r="G222" s="56"/>
      <c r="H222" s="56"/>
      <c r="I222" s="49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>
      <c r="A223" s="55"/>
      <c r="B223" s="49"/>
      <c r="C223" s="49"/>
      <c r="D223" s="49"/>
      <c r="E223" s="1"/>
      <c r="F223" s="49"/>
      <c r="G223" s="56"/>
      <c r="H223" s="56"/>
      <c r="I223" s="49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>
      <c r="A224" s="55"/>
      <c r="B224" s="49"/>
      <c r="C224" s="49"/>
      <c r="D224" s="49"/>
      <c r="E224" s="1"/>
      <c r="F224" s="49"/>
      <c r="G224" s="56"/>
      <c r="H224" s="56"/>
      <c r="I224" s="49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>
      <c r="A225" s="55"/>
      <c r="B225" s="49"/>
      <c r="C225" s="49"/>
      <c r="D225" s="49"/>
      <c r="E225" s="1"/>
      <c r="F225" s="49"/>
      <c r="G225" s="56"/>
      <c r="H225" s="56"/>
      <c r="I225" s="49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>
      <c r="A226" s="55"/>
      <c r="B226" s="49"/>
      <c r="C226" s="49"/>
      <c r="D226" s="49"/>
      <c r="E226" s="1"/>
      <c r="F226" s="49"/>
      <c r="G226" s="56"/>
      <c r="H226" s="56"/>
      <c r="I226" s="49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>
      <c r="A227" s="55"/>
      <c r="B227" s="49"/>
      <c r="C227" s="49"/>
      <c r="D227" s="49"/>
      <c r="E227" s="1"/>
      <c r="F227" s="49"/>
      <c r="G227" s="56"/>
      <c r="H227" s="56"/>
      <c r="I227" s="49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>
      <c r="A228" s="55"/>
      <c r="B228" s="49"/>
      <c r="C228" s="49"/>
      <c r="D228" s="49"/>
      <c r="E228" s="1"/>
      <c r="F228" s="49"/>
      <c r="G228" s="56"/>
      <c r="H228" s="56"/>
      <c r="I228" s="49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>
      <c r="A229" s="55"/>
      <c r="B229" s="49"/>
      <c r="C229" s="49"/>
      <c r="D229" s="49"/>
      <c r="E229" s="1"/>
      <c r="F229" s="49"/>
      <c r="G229" s="56"/>
      <c r="H229" s="56"/>
      <c r="I229" s="49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>
      <c r="A230" s="55"/>
      <c r="B230" s="49"/>
      <c r="C230" s="49"/>
      <c r="D230" s="49"/>
      <c r="E230" s="1"/>
      <c r="F230" s="49"/>
      <c r="G230" s="56"/>
      <c r="H230" s="56"/>
      <c r="I230" s="49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>
      <c r="A231" s="55"/>
      <c r="B231" s="49"/>
      <c r="C231" s="49"/>
      <c r="D231" s="49"/>
      <c r="E231" s="1"/>
      <c r="F231" s="49"/>
      <c r="G231" s="56"/>
      <c r="H231" s="56"/>
      <c r="I231" s="49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>
      <c r="A232" s="55"/>
      <c r="B232" s="49"/>
      <c r="C232" s="49"/>
      <c r="D232" s="49"/>
      <c r="E232" s="1"/>
      <c r="F232" s="49"/>
      <c r="G232" s="56"/>
      <c r="H232" s="56"/>
      <c r="I232" s="49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>
      <c r="A233" s="55"/>
      <c r="B233" s="49"/>
      <c r="C233" s="49"/>
      <c r="D233" s="49"/>
      <c r="E233" s="1"/>
      <c r="F233" s="49"/>
      <c r="G233" s="56"/>
      <c r="H233" s="56"/>
      <c r="I233" s="49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>
      <c r="A234" s="55"/>
      <c r="B234" s="49"/>
      <c r="C234" s="49"/>
      <c r="D234" s="49"/>
      <c r="E234" s="1"/>
      <c r="F234" s="49"/>
      <c r="G234" s="56"/>
      <c r="H234" s="56"/>
      <c r="I234" s="49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>
      <c r="A235" s="55"/>
      <c r="B235" s="49"/>
      <c r="C235" s="49"/>
      <c r="D235" s="49"/>
      <c r="E235" s="1"/>
      <c r="F235" s="49"/>
      <c r="G235" s="56"/>
      <c r="H235" s="56"/>
      <c r="I235" s="49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>
      <c r="A236" s="55"/>
      <c r="B236" s="49"/>
      <c r="C236" s="49"/>
      <c r="D236" s="49"/>
      <c r="E236" s="1"/>
      <c r="F236" s="49"/>
      <c r="G236" s="56"/>
      <c r="H236" s="56"/>
      <c r="I236" s="49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>
      <c r="A237" s="55"/>
      <c r="B237" s="49"/>
      <c r="C237" s="49"/>
      <c r="D237" s="49"/>
      <c r="E237" s="1"/>
      <c r="F237" s="49"/>
      <c r="G237" s="56"/>
      <c r="H237" s="56"/>
      <c r="I237" s="49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>
      <c r="A238" s="55"/>
      <c r="B238" s="49"/>
      <c r="C238" s="49"/>
      <c r="D238" s="49"/>
      <c r="E238" s="1"/>
      <c r="F238" s="49"/>
      <c r="G238" s="56"/>
      <c r="H238" s="56"/>
      <c r="I238" s="49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>
      <c r="A239" s="55"/>
      <c r="B239" s="49"/>
      <c r="C239" s="49"/>
      <c r="D239" s="49"/>
      <c r="E239" s="1"/>
      <c r="F239" s="49"/>
      <c r="G239" s="56"/>
      <c r="H239" s="56"/>
      <c r="I239" s="49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>
      <c r="A240" s="55"/>
      <c r="B240" s="49"/>
      <c r="C240" s="49"/>
      <c r="D240" s="49"/>
      <c r="E240" s="1"/>
      <c r="F240" s="49"/>
      <c r="G240" s="56"/>
      <c r="H240" s="56"/>
      <c r="I240" s="49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>
      <c r="A241" s="55"/>
      <c r="B241" s="49"/>
      <c r="C241" s="49"/>
      <c r="D241" s="49"/>
      <c r="E241" s="1"/>
      <c r="F241" s="49"/>
      <c r="G241" s="56"/>
      <c r="H241" s="56"/>
      <c r="I241" s="49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>
      <c r="A242" s="55"/>
      <c r="B242" s="49"/>
      <c r="C242" s="49"/>
      <c r="D242" s="49"/>
      <c r="E242" s="1"/>
      <c r="F242" s="49"/>
      <c r="G242" s="56"/>
      <c r="H242" s="56"/>
      <c r="I242" s="49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>
      <c r="A243" s="55"/>
      <c r="B243" s="49"/>
      <c r="C243" s="49"/>
      <c r="D243" s="49"/>
      <c r="E243" s="1"/>
      <c r="F243" s="49"/>
      <c r="G243" s="56"/>
      <c r="H243" s="56"/>
      <c r="I243" s="49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>
      <c r="A244" s="55"/>
      <c r="B244" s="49"/>
      <c r="C244" s="49"/>
      <c r="D244" s="49"/>
      <c r="E244" s="1"/>
      <c r="F244" s="49"/>
      <c r="G244" s="56"/>
      <c r="H244" s="56"/>
      <c r="I244" s="49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>
      <c r="A245" s="55"/>
      <c r="B245" s="49"/>
      <c r="C245" s="49"/>
      <c r="D245" s="49"/>
      <c r="E245" s="1"/>
      <c r="F245" s="49"/>
      <c r="G245" s="56"/>
      <c r="H245" s="56"/>
      <c r="I245" s="49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>
      <c r="A246" s="55"/>
      <c r="B246" s="49"/>
      <c r="C246" s="49"/>
      <c r="D246" s="49"/>
      <c r="E246" s="1"/>
      <c r="F246" s="49"/>
      <c r="G246" s="56"/>
      <c r="H246" s="56"/>
      <c r="I246" s="49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>
      <c r="A247" s="55"/>
      <c r="B247" s="49"/>
      <c r="C247" s="49"/>
      <c r="D247" s="49"/>
      <c r="E247" s="1"/>
      <c r="F247" s="49"/>
      <c r="G247" s="56"/>
      <c r="H247" s="56"/>
      <c r="I247" s="49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>
      <c r="A248" s="55"/>
      <c r="B248" s="49"/>
      <c r="C248" s="49"/>
      <c r="D248" s="49"/>
      <c r="E248" s="1"/>
      <c r="F248" s="49"/>
      <c r="G248" s="56"/>
      <c r="H248" s="56"/>
      <c r="I248" s="49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>
      <c r="A249" s="55"/>
      <c r="B249" s="49"/>
      <c r="C249" s="49"/>
      <c r="D249" s="49"/>
      <c r="E249" s="1"/>
      <c r="F249" s="49"/>
      <c r="G249" s="56"/>
      <c r="H249" s="56"/>
      <c r="I249" s="49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>
      <c r="A250" s="55"/>
      <c r="B250" s="49"/>
      <c r="C250" s="49"/>
      <c r="D250" s="49"/>
      <c r="E250" s="1"/>
      <c r="F250" s="49"/>
      <c r="G250" s="56"/>
      <c r="H250" s="56"/>
      <c r="I250" s="49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>
      <c r="A251" s="55"/>
      <c r="B251" s="49"/>
      <c r="C251" s="49"/>
      <c r="D251" s="49"/>
      <c r="E251" s="1"/>
      <c r="F251" s="49"/>
      <c r="G251" s="56"/>
      <c r="H251" s="56"/>
      <c r="I251" s="49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>
      <c r="A252" s="55"/>
      <c r="B252" s="49"/>
      <c r="C252" s="49"/>
      <c r="D252" s="49"/>
      <c r="E252" s="1"/>
      <c r="F252" s="49"/>
      <c r="G252" s="56"/>
      <c r="H252" s="56"/>
      <c r="I252" s="49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>
      <c r="A253" s="55"/>
      <c r="B253" s="49"/>
      <c r="C253" s="49"/>
      <c r="D253" s="49"/>
      <c r="E253" s="1"/>
      <c r="F253" s="49"/>
      <c r="G253" s="56"/>
      <c r="H253" s="56"/>
      <c r="I253" s="49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>
      <c r="A254" s="55"/>
      <c r="B254" s="49"/>
      <c r="C254" s="49"/>
      <c r="D254" s="49"/>
      <c r="E254" s="1"/>
      <c r="F254" s="49"/>
      <c r="G254" s="56"/>
      <c r="H254" s="56"/>
      <c r="I254" s="49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>
      <c r="A255" s="55"/>
      <c r="B255" s="49"/>
      <c r="C255" s="49"/>
      <c r="D255" s="49"/>
      <c r="E255" s="1"/>
      <c r="F255" s="49"/>
      <c r="G255" s="56"/>
      <c r="H255" s="56"/>
      <c r="I255" s="49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>
      <c r="A256" s="55"/>
      <c r="B256" s="49"/>
      <c r="C256" s="49"/>
      <c r="D256" s="49"/>
      <c r="E256" s="1"/>
      <c r="F256" s="49"/>
      <c r="G256" s="56"/>
      <c r="H256" s="56"/>
      <c r="I256" s="49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>
      <c r="A257" s="55"/>
      <c r="B257" s="49"/>
      <c r="C257" s="49"/>
      <c r="D257" s="49"/>
      <c r="E257" s="1"/>
      <c r="F257" s="49"/>
      <c r="G257" s="56"/>
      <c r="H257" s="56"/>
      <c r="I257" s="49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>
      <c r="A258" s="55"/>
      <c r="B258" s="49"/>
      <c r="C258" s="49"/>
      <c r="D258" s="49"/>
      <c r="E258" s="1"/>
      <c r="F258" s="49"/>
      <c r="G258" s="56"/>
      <c r="H258" s="56"/>
      <c r="I258" s="49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>
      <c r="A259" s="55"/>
      <c r="B259" s="49"/>
      <c r="C259" s="49"/>
      <c r="D259" s="49"/>
      <c r="E259" s="1"/>
      <c r="F259" s="49"/>
      <c r="G259" s="56"/>
      <c r="H259" s="56"/>
      <c r="I259" s="49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>
      <c r="A260" s="55"/>
      <c r="B260" s="49"/>
      <c r="C260" s="49"/>
      <c r="D260" s="49"/>
      <c r="E260" s="1"/>
      <c r="F260" s="49"/>
      <c r="G260" s="56"/>
      <c r="H260" s="56"/>
      <c r="I260" s="49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>
      <c r="A261" s="55"/>
      <c r="B261" s="49"/>
      <c r="C261" s="49"/>
      <c r="D261" s="49"/>
      <c r="E261" s="1"/>
      <c r="F261" s="49"/>
      <c r="G261" s="56"/>
      <c r="H261" s="56"/>
      <c r="I261" s="49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>
      <c r="A262" s="55"/>
      <c r="B262" s="49"/>
      <c r="C262" s="49"/>
      <c r="D262" s="49"/>
      <c r="E262" s="1"/>
      <c r="F262" s="49"/>
      <c r="G262" s="56"/>
      <c r="H262" s="56"/>
      <c r="I262" s="49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>
      <c r="A263" s="55"/>
      <c r="B263" s="49"/>
      <c r="C263" s="49"/>
      <c r="D263" s="49"/>
      <c r="E263" s="1"/>
      <c r="F263" s="49"/>
      <c r="G263" s="56"/>
      <c r="H263" s="56"/>
      <c r="I263" s="49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>
      <c r="A264" s="55"/>
      <c r="B264" s="49"/>
      <c r="C264" s="49"/>
      <c r="D264" s="49"/>
      <c r="E264" s="1"/>
      <c r="F264" s="49"/>
      <c r="G264" s="56"/>
      <c r="H264" s="56"/>
      <c r="I264" s="49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>
      <c r="A265" s="55"/>
      <c r="B265" s="49"/>
      <c r="C265" s="49"/>
      <c r="D265" s="49"/>
      <c r="E265" s="1"/>
      <c r="F265" s="49"/>
      <c r="G265" s="56"/>
      <c r="H265" s="56"/>
      <c r="I265" s="49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>
      <c r="A266" s="55"/>
      <c r="B266" s="49"/>
      <c r="C266" s="49"/>
      <c r="D266" s="49"/>
      <c r="E266" s="1"/>
      <c r="F266" s="49"/>
      <c r="G266" s="56"/>
      <c r="H266" s="56"/>
      <c r="I266" s="49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>
      <c r="A267" s="55"/>
      <c r="B267" s="49"/>
      <c r="C267" s="49"/>
      <c r="D267" s="49"/>
      <c r="E267" s="1"/>
      <c r="F267" s="49"/>
      <c r="G267" s="56"/>
      <c r="H267" s="56"/>
      <c r="I267" s="49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>
      <c r="A268" s="55"/>
      <c r="B268" s="49"/>
      <c r="C268" s="49"/>
      <c r="D268" s="49"/>
      <c r="E268" s="1"/>
      <c r="F268" s="49"/>
      <c r="G268" s="56"/>
      <c r="H268" s="56"/>
      <c r="I268" s="49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>
      <c r="A269" s="55"/>
      <c r="B269" s="49"/>
      <c r="C269" s="49"/>
      <c r="D269" s="49"/>
      <c r="E269" s="1"/>
      <c r="F269" s="49"/>
      <c r="G269" s="56"/>
      <c r="H269" s="56"/>
      <c r="I269" s="49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>
      <c r="A270" s="55"/>
      <c r="B270" s="49"/>
      <c r="C270" s="49"/>
      <c r="D270" s="49"/>
      <c r="E270" s="1"/>
      <c r="F270" s="49"/>
      <c r="G270" s="56"/>
      <c r="H270" s="56"/>
      <c r="I270" s="49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>
      <c r="A271" s="55"/>
      <c r="B271" s="49"/>
      <c r="C271" s="49"/>
      <c r="D271" s="49"/>
      <c r="E271" s="1"/>
      <c r="F271" s="49"/>
      <c r="G271" s="56"/>
      <c r="H271" s="56"/>
      <c r="I271" s="49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>
      <c r="A272" s="55"/>
      <c r="B272" s="49"/>
      <c r="C272" s="49"/>
      <c r="D272" s="49"/>
      <c r="E272" s="1"/>
      <c r="F272" s="49"/>
      <c r="G272" s="56"/>
      <c r="H272" s="56"/>
      <c r="I272" s="49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>
      <c r="A273" s="55"/>
      <c r="B273" s="49"/>
      <c r="C273" s="49"/>
      <c r="D273" s="49"/>
      <c r="E273" s="1"/>
      <c r="F273" s="49"/>
      <c r="G273" s="56"/>
      <c r="H273" s="56"/>
      <c r="I273" s="49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>
      <c r="A274" s="55"/>
      <c r="B274" s="49"/>
      <c r="C274" s="49"/>
      <c r="D274" s="49"/>
      <c r="E274" s="1"/>
      <c r="F274" s="49"/>
      <c r="G274" s="56"/>
      <c r="H274" s="56"/>
      <c r="I274" s="49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>
      <c r="A275" s="55"/>
      <c r="B275" s="49"/>
      <c r="C275" s="49"/>
      <c r="D275" s="49"/>
      <c r="E275" s="1"/>
      <c r="F275" s="49"/>
      <c r="G275" s="56"/>
      <c r="H275" s="56"/>
      <c r="I275" s="49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>
      <c r="A276" s="55"/>
      <c r="B276" s="49"/>
      <c r="C276" s="49"/>
      <c r="D276" s="49"/>
      <c r="E276" s="1"/>
      <c r="F276" s="49"/>
      <c r="G276" s="56"/>
      <c r="H276" s="56"/>
      <c r="I276" s="49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>
      <c r="A277" s="55"/>
      <c r="B277" s="49"/>
      <c r="C277" s="49"/>
      <c r="D277" s="49"/>
      <c r="E277" s="1"/>
      <c r="F277" s="49"/>
      <c r="G277" s="56"/>
      <c r="H277" s="56"/>
      <c r="I277" s="49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>
      <c r="A278" s="55"/>
      <c r="B278" s="49"/>
      <c r="C278" s="49"/>
      <c r="D278" s="49"/>
      <c r="E278" s="1"/>
      <c r="F278" s="49"/>
      <c r="G278" s="56"/>
      <c r="H278" s="56"/>
      <c r="I278" s="49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>
      <c r="A279" s="55"/>
      <c r="B279" s="49"/>
      <c r="C279" s="49"/>
      <c r="D279" s="49"/>
      <c r="E279" s="1"/>
      <c r="F279" s="49"/>
      <c r="G279" s="56"/>
      <c r="H279" s="56"/>
      <c r="I279" s="49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>
      <c r="A280" s="55"/>
      <c r="B280" s="49"/>
      <c r="C280" s="49"/>
      <c r="D280" s="49"/>
      <c r="E280" s="1"/>
      <c r="F280" s="49"/>
      <c r="G280" s="56"/>
      <c r="H280" s="56"/>
      <c r="I280" s="49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>
      <c r="A281" s="55"/>
      <c r="B281" s="49"/>
      <c r="C281" s="49"/>
      <c r="D281" s="49"/>
      <c r="E281" s="1"/>
      <c r="F281" s="49"/>
      <c r="G281" s="56"/>
      <c r="H281" s="56"/>
      <c r="I281" s="49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>
      <c r="A282" s="55"/>
      <c r="B282" s="49"/>
      <c r="C282" s="49"/>
      <c r="D282" s="49"/>
      <c r="E282" s="1"/>
      <c r="F282" s="49"/>
      <c r="G282" s="56"/>
      <c r="H282" s="56"/>
      <c r="I282" s="49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>
      <c r="A283" s="55"/>
      <c r="B283" s="49"/>
      <c r="C283" s="49"/>
      <c r="D283" s="49"/>
      <c r="E283" s="1"/>
      <c r="F283" s="49"/>
      <c r="G283" s="56"/>
      <c r="H283" s="56"/>
      <c r="I283" s="49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>
      <c r="A284" s="55"/>
      <c r="B284" s="49"/>
      <c r="C284" s="49"/>
      <c r="D284" s="49"/>
      <c r="E284" s="1"/>
      <c r="F284" s="49"/>
      <c r="G284" s="56"/>
      <c r="H284" s="56"/>
      <c r="I284" s="49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>
      <c r="A285" s="55"/>
      <c r="B285" s="49"/>
      <c r="C285" s="49"/>
      <c r="D285" s="49"/>
      <c r="E285" s="1"/>
      <c r="F285" s="49"/>
      <c r="G285" s="56"/>
      <c r="H285" s="56"/>
      <c r="I285" s="49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>
      <c r="A286" s="55"/>
      <c r="B286" s="49"/>
      <c r="C286" s="49"/>
      <c r="D286" s="49"/>
      <c r="E286" s="1"/>
      <c r="F286" s="49"/>
      <c r="G286" s="56"/>
      <c r="H286" s="56"/>
      <c r="I286" s="49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>
      <c r="A287" s="55"/>
      <c r="B287" s="49"/>
      <c r="C287" s="49"/>
      <c r="D287" s="49"/>
      <c r="E287" s="1"/>
      <c r="F287" s="49"/>
      <c r="G287" s="56"/>
      <c r="H287" s="56"/>
      <c r="I287" s="49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>
      <c r="A288" s="55"/>
      <c r="B288" s="49"/>
      <c r="C288" s="49"/>
      <c r="D288" s="49"/>
      <c r="E288" s="1"/>
      <c r="F288" s="49"/>
      <c r="G288" s="56"/>
      <c r="H288" s="56"/>
      <c r="I288" s="49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>
      <c r="A289" s="55"/>
      <c r="B289" s="49"/>
      <c r="C289" s="49"/>
      <c r="D289" s="49"/>
      <c r="E289" s="1"/>
      <c r="F289" s="49"/>
      <c r="G289" s="56"/>
      <c r="H289" s="56"/>
      <c r="I289" s="49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>
      <c r="A290" s="55"/>
      <c r="B290" s="49"/>
      <c r="C290" s="49"/>
      <c r="D290" s="49"/>
      <c r="E290" s="1"/>
      <c r="F290" s="49"/>
      <c r="G290" s="56"/>
      <c r="H290" s="56"/>
      <c r="I290" s="49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>
      <c r="A291" s="55"/>
      <c r="B291" s="49"/>
      <c r="C291" s="49"/>
      <c r="D291" s="49"/>
      <c r="E291" s="1"/>
      <c r="F291" s="49"/>
      <c r="G291" s="56"/>
      <c r="H291" s="56"/>
      <c r="I291" s="49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>
      <c r="A292" s="55"/>
      <c r="B292" s="49"/>
      <c r="C292" s="49"/>
      <c r="D292" s="49"/>
      <c r="E292" s="1"/>
      <c r="F292" s="49"/>
      <c r="G292" s="56"/>
      <c r="H292" s="56"/>
      <c r="I292" s="49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>
      <c r="A293" s="55"/>
      <c r="B293" s="49"/>
      <c r="C293" s="49"/>
      <c r="D293" s="49"/>
      <c r="E293" s="1"/>
      <c r="F293" s="49"/>
      <c r="G293" s="56"/>
      <c r="H293" s="56"/>
      <c r="I293" s="49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>
      <c r="A294" s="55"/>
      <c r="B294" s="49"/>
      <c r="C294" s="49"/>
      <c r="D294" s="49"/>
      <c r="E294" s="1"/>
      <c r="F294" s="49"/>
      <c r="G294" s="56"/>
      <c r="H294" s="56"/>
      <c r="I294" s="49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>
      <c r="A295" s="55"/>
      <c r="B295" s="49"/>
      <c r="C295" s="49"/>
      <c r="D295" s="49"/>
      <c r="E295" s="1"/>
      <c r="F295" s="49"/>
      <c r="G295" s="56"/>
      <c r="H295" s="56"/>
      <c r="I295" s="49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>
      <c r="A296" s="55"/>
      <c r="B296" s="49"/>
      <c r="C296" s="49"/>
      <c r="D296" s="49"/>
      <c r="E296" s="1"/>
      <c r="F296" s="49"/>
      <c r="G296" s="56"/>
      <c r="H296" s="56"/>
      <c r="I296" s="49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>
      <c r="A297" s="55"/>
      <c r="B297" s="49"/>
      <c r="C297" s="49"/>
      <c r="D297" s="49"/>
      <c r="E297" s="1"/>
      <c r="F297" s="49"/>
      <c r="G297" s="56"/>
      <c r="H297" s="56"/>
      <c r="I297" s="49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>
      <c r="A298" s="55"/>
      <c r="B298" s="49"/>
      <c r="C298" s="49"/>
      <c r="D298" s="49"/>
      <c r="E298" s="1"/>
      <c r="F298" s="49"/>
      <c r="G298" s="56"/>
      <c r="H298" s="56"/>
      <c r="I298" s="49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>
      <c r="A299" s="55"/>
      <c r="B299" s="49"/>
      <c r="C299" s="49"/>
      <c r="D299" s="49"/>
      <c r="E299" s="1"/>
      <c r="F299" s="49"/>
      <c r="G299" s="56"/>
      <c r="H299" s="56"/>
      <c r="I299" s="49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>
      <c r="A300" s="55"/>
      <c r="B300" s="49"/>
      <c r="C300" s="49"/>
      <c r="D300" s="49"/>
      <c r="E300" s="1"/>
      <c r="F300" s="49"/>
      <c r="G300" s="56"/>
      <c r="H300" s="56"/>
      <c r="I300" s="49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>
      <c r="A301" s="55"/>
      <c r="B301" s="49"/>
      <c r="C301" s="49"/>
      <c r="D301" s="49"/>
      <c r="E301" s="1"/>
      <c r="F301" s="49"/>
      <c r="G301" s="56"/>
      <c r="H301" s="56"/>
      <c r="I301" s="49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>
      <c r="A302" s="55"/>
      <c r="B302" s="49"/>
      <c r="C302" s="49"/>
      <c r="D302" s="49"/>
      <c r="E302" s="1"/>
      <c r="F302" s="49"/>
      <c r="G302" s="56"/>
      <c r="H302" s="56"/>
      <c r="I302" s="49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/>
    <row r="304" spans="1:22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sheetProtection algorithmName="SHA-512" hashValue="hYr4CUcguRiqU3lY7/IlAjKvJaRwqRstRD4qG6zWPiIG02+zc7/L3FH3nrhQw5VkCCbUT2uB69+O9jXfyBBWzQ==" saltValue="VJTLxQUgklr4X9I4KRLImw==" spinCount="100000" sheet="1" objects="1" scenarios="1"/>
  <mergeCells count="110">
    <mergeCell ref="J30:J32"/>
    <mergeCell ref="I34:I36"/>
    <mergeCell ref="J34:J36"/>
    <mergeCell ref="I38:I40"/>
    <mergeCell ref="J38:J40"/>
    <mergeCell ref="J42:J44"/>
    <mergeCell ref="I42:I44"/>
    <mergeCell ref="I46:I48"/>
    <mergeCell ref="J46:J48"/>
    <mergeCell ref="J99:J101"/>
    <mergeCell ref="I50:I52"/>
    <mergeCell ref="J50:J52"/>
    <mergeCell ref="I54:I56"/>
    <mergeCell ref="J54:J56"/>
    <mergeCell ref="I72:I75"/>
    <mergeCell ref="I77:I79"/>
    <mergeCell ref="I81:I84"/>
    <mergeCell ref="H86:H87"/>
    <mergeCell ref="I86:I89"/>
    <mergeCell ref="A1:B3"/>
    <mergeCell ref="C1:J1"/>
    <mergeCell ref="C2:J2"/>
    <mergeCell ref="C3:J3"/>
    <mergeCell ref="A4:A5"/>
    <mergeCell ref="B4:B5"/>
    <mergeCell ref="C4:C5"/>
    <mergeCell ref="J105:J107"/>
    <mergeCell ref="K105:K107"/>
    <mergeCell ref="I58:I60"/>
    <mergeCell ref="J58:J60"/>
    <mergeCell ref="I62:I66"/>
    <mergeCell ref="J62:J66"/>
    <mergeCell ref="I68:I70"/>
    <mergeCell ref="J68:J70"/>
    <mergeCell ref="J72:J75"/>
    <mergeCell ref="I91:I93"/>
    <mergeCell ref="I95:I97"/>
    <mergeCell ref="I99:I101"/>
    <mergeCell ref="J77:J79"/>
    <mergeCell ref="J81:J84"/>
    <mergeCell ref="J86:J89"/>
    <mergeCell ref="J91:J93"/>
    <mergeCell ref="J95:J97"/>
    <mergeCell ref="J18:J20"/>
    <mergeCell ref="I22:I24"/>
    <mergeCell ref="J22:J24"/>
    <mergeCell ref="I26:I28"/>
    <mergeCell ref="J26:J28"/>
    <mergeCell ref="C10:C12"/>
    <mergeCell ref="C14:C16"/>
    <mergeCell ref="H4:H5"/>
    <mergeCell ref="I4:J4"/>
    <mergeCell ref="I6:I8"/>
    <mergeCell ref="J6:J8"/>
    <mergeCell ref="I10:I12"/>
    <mergeCell ref="J10:J12"/>
    <mergeCell ref="J14:J16"/>
    <mergeCell ref="F4:F5"/>
    <mergeCell ref="G4:G5"/>
    <mergeCell ref="F86:F87"/>
    <mergeCell ref="G86:G87"/>
    <mergeCell ref="C91:C93"/>
    <mergeCell ref="D81:D82"/>
    <mergeCell ref="C18:C20"/>
    <mergeCell ref="C22:C24"/>
    <mergeCell ref="B26:B29"/>
    <mergeCell ref="C26:C28"/>
    <mergeCell ref="I14:I16"/>
    <mergeCell ref="I18:I20"/>
    <mergeCell ref="I30:I32"/>
    <mergeCell ref="D4:D5"/>
    <mergeCell ref="E4:E5"/>
    <mergeCell ref="A6:A53"/>
    <mergeCell ref="B6:B9"/>
    <mergeCell ref="C6:C8"/>
    <mergeCell ref="B10:B13"/>
    <mergeCell ref="B14:B25"/>
    <mergeCell ref="C95:C97"/>
    <mergeCell ref="C99:C101"/>
    <mergeCell ref="C81:C84"/>
    <mergeCell ref="C86:C89"/>
    <mergeCell ref="D86:D87"/>
    <mergeCell ref="E86:E87"/>
    <mergeCell ref="D62:D64"/>
    <mergeCell ref="C62:C66"/>
    <mergeCell ref="B68:B71"/>
    <mergeCell ref="C68:C70"/>
    <mergeCell ref="B72:B80"/>
    <mergeCell ref="C72:C75"/>
    <mergeCell ref="D73:D74"/>
    <mergeCell ref="C77:C79"/>
    <mergeCell ref="B30:B45"/>
    <mergeCell ref="C30:C32"/>
    <mergeCell ref="C34:C36"/>
    <mergeCell ref="C38:C40"/>
    <mergeCell ref="C42:C44"/>
    <mergeCell ref="A81:A102"/>
    <mergeCell ref="B81:B85"/>
    <mergeCell ref="B86:B90"/>
    <mergeCell ref="B91:B94"/>
    <mergeCell ref="B95:B102"/>
    <mergeCell ref="B46:B53"/>
    <mergeCell ref="C46:C48"/>
    <mergeCell ref="C50:C52"/>
    <mergeCell ref="A54:A61"/>
    <mergeCell ref="C54:C56"/>
    <mergeCell ref="C58:C60"/>
    <mergeCell ref="A62:A80"/>
    <mergeCell ref="B54:B61"/>
    <mergeCell ref="B62:B67"/>
  </mergeCells>
  <pageMargins left="0.7" right="0.7" top="0.75" bottom="0.75" header="0" footer="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955"/>
  <sheetViews>
    <sheetView tabSelected="1" workbookViewId="0">
      <pane xSplit="2" ySplit="5" topLeftCell="C7" activePane="bottomRight" state="frozen"/>
      <selection pane="topRight" activeCell="C1" sqref="C1"/>
      <selection pane="bottomLeft" activeCell="A6" sqref="A6"/>
      <selection pane="bottomRight" activeCell="C6" sqref="C6:C11"/>
    </sheetView>
  </sheetViews>
  <sheetFormatPr baseColWidth="10" defaultColWidth="14.42578125" defaultRowHeight="15" customHeight="1"/>
  <cols>
    <col min="1" max="1" width="21.140625" customWidth="1"/>
    <col min="2" max="2" width="18.140625" customWidth="1"/>
    <col min="3" max="3" width="32" customWidth="1"/>
    <col min="4" max="4" width="10.42578125" customWidth="1"/>
    <col min="5" max="5" width="69.140625" customWidth="1"/>
    <col min="6" max="6" width="13.28515625" customWidth="1"/>
    <col min="7" max="7" width="23.28515625" customWidth="1"/>
    <col min="8" max="8" width="24.42578125" customWidth="1"/>
    <col min="9" max="9" width="23.5703125" customWidth="1"/>
    <col min="10" max="10" width="25" customWidth="1"/>
    <col min="11" max="23" width="10.7109375" customWidth="1"/>
  </cols>
  <sheetData>
    <row r="1" spans="1:24" ht="15" customHeight="1">
      <c r="A1" s="101"/>
      <c r="B1" s="80"/>
      <c r="C1" s="83" t="s">
        <v>303</v>
      </c>
      <c r="D1" s="84"/>
      <c r="E1" s="84"/>
      <c r="F1" s="84"/>
      <c r="G1" s="84"/>
      <c r="H1" s="84"/>
      <c r="I1" s="84"/>
      <c r="J1" s="8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ht="15" customHeight="1">
      <c r="A2" s="80"/>
      <c r="B2" s="80"/>
      <c r="C2" s="86" t="s">
        <v>304</v>
      </c>
      <c r="D2" s="84"/>
      <c r="E2" s="84"/>
      <c r="F2" s="84"/>
      <c r="G2" s="84"/>
      <c r="H2" s="84"/>
      <c r="I2" s="84"/>
      <c r="J2" s="8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4" ht="16.5">
      <c r="A3" s="82"/>
      <c r="B3" s="82"/>
      <c r="C3" s="86" t="s">
        <v>305</v>
      </c>
      <c r="D3" s="84"/>
      <c r="E3" s="84"/>
      <c r="F3" s="84"/>
      <c r="G3" s="84"/>
      <c r="H3" s="84"/>
      <c r="I3" s="84"/>
      <c r="J3" s="8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ht="15" customHeight="1">
      <c r="A4" s="96" t="s">
        <v>4</v>
      </c>
      <c r="B4" s="96" t="s">
        <v>5</v>
      </c>
      <c r="C4" s="96" t="s">
        <v>6</v>
      </c>
      <c r="D4" s="96" t="s">
        <v>7</v>
      </c>
      <c r="E4" s="96" t="s">
        <v>8</v>
      </c>
      <c r="F4" s="96" t="s">
        <v>9</v>
      </c>
      <c r="G4" s="74" t="s">
        <v>10</v>
      </c>
      <c r="H4" s="74" t="s">
        <v>11</v>
      </c>
      <c r="I4" s="98" t="s">
        <v>12</v>
      </c>
      <c r="J4" s="85"/>
      <c r="K4" s="5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4" ht="16.5">
      <c r="A5" s="65"/>
      <c r="B5" s="65"/>
      <c r="C5" s="65"/>
      <c r="D5" s="65"/>
      <c r="E5" s="65"/>
      <c r="F5" s="65"/>
      <c r="G5" s="65"/>
      <c r="H5" s="65"/>
      <c r="I5" s="3" t="s">
        <v>13</v>
      </c>
      <c r="J5" s="3" t="s">
        <v>14</v>
      </c>
      <c r="K5" s="5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4" ht="27.75" customHeight="1">
      <c r="A6" s="63" t="s">
        <v>306</v>
      </c>
      <c r="B6" s="66" t="s">
        <v>307</v>
      </c>
      <c r="C6" s="66" t="s">
        <v>308</v>
      </c>
      <c r="D6" s="66">
        <v>2022</v>
      </c>
      <c r="E6" s="4" t="s">
        <v>309</v>
      </c>
      <c r="F6" s="4">
        <f>SUM(F4:F5)</f>
        <v>0</v>
      </c>
      <c r="G6" s="5">
        <v>0</v>
      </c>
      <c r="H6" s="5">
        <f t="shared" ref="H6:H7" si="0">G6</f>
        <v>0</v>
      </c>
      <c r="I6" s="66" t="s">
        <v>310</v>
      </c>
      <c r="J6" s="66" t="s">
        <v>311</v>
      </c>
      <c r="K6" s="5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</row>
    <row r="7" spans="1:24" ht="16.5">
      <c r="A7" s="64"/>
      <c r="B7" s="64"/>
      <c r="C7" s="64"/>
      <c r="D7" s="65"/>
      <c r="E7" s="4" t="s">
        <v>312</v>
      </c>
      <c r="F7" s="4">
        <v>1</v>
      </c>
      <c r="G7" s="5">
        <v>0</v>
      </c>
      <c r="H7" s="5">
        <f t="shared" si="0"/>
        <v>0</v>
      </c>
      <c r="I7" s="64"/>
      <c r="J7" s="64"/>
      <c r="K7" s="5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</row>
    <row r="8" spans="1:24" ht="16.5">
      <c r="A8" s="64"/>
      <c r="B8" s="64"/>
      <c r="C8" s="64"/>
      <c r="D8" s="66">
        <v>2026</v>
      </c>
      <c r="E8" s="4" t="s">
        <v>313</v>
      </c>
      <c r="F8" s="4">
        <f>F7*0.2</f>
        <v>0.2</v>
      </c>
      <c r="G8" s="5">
        <v>25000000</v>
      </c>
      <c r="H8" s="5">
        <f t="shared" ref="H8:H11" si="1">F8*G8</f>
        <v>5000000</v>
      </c>
      <c r="I8" s="64"/>
      <c r="J8" s="64"/>
      <c r="K8" s="5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7"/>
    </row>
    <row r="9" spans="1:24" ht="16.5">
      <c r="A9" s="64"/>
      <c r="B9" s="64"/>
      <c r="C9" s="64"/>
      <c r="D9" s="65"/>
      <c r="E9" s="4" t="s">
        <v>314</v>
      </c>
      <c r="F9" s="4">
        <f>F6*0.2</f>
        <v>0</v>
      </c>
      <c r="G9" s="5">
        <v>15000000</v>
      </c>
      <c r="H9" s="5">
        <f t="shared" si="1"/>
        <v>0</v>
      </c>
      <c r="I9" s="64"/>
      <c r="J9" s="64"/>
      <c r="K9" s="5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7"/>
    </row>
    <row r="10" spans="1:24" ht="16.5">
      <c r="A10" s="64"/>
      <c r="B10" s="64"/>
      <c r="C10" s="64"/>
      <c r="D10" s="66">
        <v>2030</v>
      </c>
      <c r="E10" s="4" t="s">
        <v>315</v>
      </c>
      <c r="F10" s="4">
        <f>F7*0.5</f>
        <v>0.5</v>
      </c>
      <c r="G10" s="5">
        <v>25000000</v>
      </c>
      <c r="H10" s="5">
        <f t="shared" si="1"/>
        <v>12500000</v>
      </c>
      <c r="I10" s="64"/>
      <c r="J10" s="64"/>
      <c r="K10" s="5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7"/>
    </row>
    <row r="11" spans="1:24" ht="48" customHeight="1">
      <c r="A11" s="64"/>
      <c r="B11" s="64"/>
      <c r="C11" s="65"/>
      <c r="D11" s="65"/>
      <c r="E11" s="4" t="s">
        <v>316</v>
      </c>
      <c r="F11" s="4">
        <f>F6*0.5</f>
        <v>0</v>
      </c>
      <c r="G11" s="5">
        <v>15000000</v>
      </c>
      <c r="H11" s="5">
        <f t="shared" si="1"/>
        <v>0</v>
      </c>
      <c r="I11" s="65"/>
      <c r="J11" s="65"/>
      <c r="K11" s="5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7"/>
    </row>
    <row r="12" spans="1:24" ht="24.75" customHeight="1">
      <c r="A12" s="64"/>
      <c r="B12" s="64"/>
      <c r="C12" s="8" t="s">
        <v>24</v>
      </c>
      <c r="D12" s="10"/>
      <c r="E12" s="10"/>
      <c r="F12" s="10"/>
      <c r="G12" s="10" t="s">
        <v>99</v>
      </c>
      <c r="H12" s="9">
        <f>SUM(H6:H11)</f>
        <v>17500000</v>
      </c>
      <c r="I12" s="59"/>
      <c r="J12" s="59"/>
      <c r="K12" s="5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7"/>
    </row>
    <row r="13" spans="1:24" ht="49.5" customHeight="1">
      <c r="A13" s="64"/>
      <c r="B13" s="64"/>
      <c r="C13" s="66" t="s">
        <v>317</v>
      </c>
      <c r="D13" s="4">
        <v>2022</v>
      </c>
      <c r="E13" s="4" t="s">
        <v>318</v>
      </c>
      <c r="F13" s="4">
        <v>1</v>
      </c>
      <c r="G13" s="5">
        <v>600000000</v>
      </c>
      <c r="H13" s="5">
        <f t="shared" ref="H13:H15" si="2">(F13*G13)</f>
        <v>600000000</v>
      </c>
      <c r="I13" s="66" t="s">
        <v>27</v>
      </c>
      <c r="J13" s="66"/>
      <c r="K13" s="5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7"/>
    </row>
    <row r="14" spans="1:24" ht="33">
      <c r="A14" s="64"/>
      <c r="B14" s="64"/>
      <c r="C14" s="64"/>
      <c r="D14" s="4">
        <v>2026</v>
      </c>
      <c r="E14" s="4" t="s">
        <v>319</v>
      </c>
      <c r="F14" s="4">
        <v>5</v>
      </c>
      <c r="G14" s="5">
        <v>25000000000</v>
      </c>
      <c r="H14" s="5">
        <f t="shared" si="2"/>
        <v>125000000000</v>
      </c>
      <c r="I14" s="64"/>
      <c r="J14" s="64"/>
      <c r="K14" s="5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7"/>
    </row>
    <row r="15" spans="1:24" ht="37.5" customHeight="1">
      <c r="A15" s="64"/>
      <c r="B15" s="64"/>
      <c r="C15" s="65"/>
      <c r="D15" s="4">
        <v>2030</v>
      </c>
      <c r="E15" s="4" t="s">
        <v>319</v>
      </c>
      <c r="F15" s="4">
        <v>7</v>
      </c>
      <c r="G15" s="5">
        <v>25000000000</v>
      </c>
      <c r="H15" s="5">
        <f t="shared" si="2"/>
        <v>175000000000</v>
      </c>
      <c r="I15" s="65"/>
      <c r="J15" s="65"/>
      <c r="K15" s="5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7"/>
    </row>
    <row r="16" spans="1:24" ht="16.5">
      <c r="A16" s="65"/>
      <c r="B16" s="65"/>
      <c r="C16" s="8" t="s">
        <v>24</v>
      </c>
      <c r="D16" s="26"/>
      <c r="E16" s="19"/>
      <c r="F16" s="19"/>
      <c r="G16" s="13"/>
      <c r="H16" s="13">
        <f>SUM(H13:H15)</f>
        <v>300600000000</v>
      </c>
      <c r="I16" s="26"/>
      <c r="J16" s="26"/>
      <c r="K16" s="5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7"/>
    </row>
    <row r="17" spans="1:24" ht="27.75" customHeight="1">
      <c r="A17" s="63" t="s">
        <v>320</v>
      </c>
      <c r="B17" s="66" t="s">
        <v>321</v>
      </c>
      <c r="C17" s="63" t="s">
        <v>322</v>
      </c>
      <c r="D17" s="4">
        <v>2022</v>
      </c>
      <c r="E17" s="4" t="s">
        <v>323</v>
      </c>
      <c r="F17" s="4">
        <v>1</v>
      </c>
      <c r="G17" s="4">
        <v>0</v>
      </c>
      <c r="H17" s="4">
        <v>0</v>
      </c>
      <c r="I17" s="66" t="s">
        <v>27</v>
      </c>
      <c r="J17" s="66" t="s">
        <v>324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7"/>
    </row>
    <row r="18" spans="1:24" ht="15.75" customHeight="1">
      <c r="A18" s="64"/>
      <c r="B18" s="64"/>
      <c r="C18" s="64"/>
      <c r="D18" s="4">
        <v>2026</v>
      </c>
      <c r="E18" s="4" t="s">
        <v>322</v>
      </c>
      <c r="F18" s="39">
        <v>200</v>
      </c>
      <c r="G18" s="60">
        <f t="shared" ref="G18:G19" si="3">(H18/F18)</f>
        <v>600000</v>
      </c>
      <c r="H18" s="5">
        <v>120000000</v>
      </c>
      <c r="I18" s="64"/>
      <c r="J18" s="6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7"/>
    </row>
    <row r="19" spans="1:24" ht="42" customHeight="1">
      <c r="A19" s="64"/>
      <c r="B19" s="64"/>
      <c r="C19" s="65"/>
      <c r="D19" s="4">
        <v>2030</v>
      </c>
      <c r="E19" s="4" t="s">
        <v>322</v>
      </c>
      <c r="F19" s="39">
        <v>500</v>
      </c>
      <c r="G19" s="39">
        <f t="shared" si="3"/>
        <v>360000</v>
      </c>
      <c r="H19" s="5">
        <v>180000000</v>
      </c>
      <c r="I19" s="65"/>
      <c r="J19" s="6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7"/>
    </row>
    <row r="20" spans="1:24" ht="15.75" customHeight="1">
      <c r="A20" s="65"/>
      <c r="B20" s="65"/>
      <c r="C20" s="8" t="s">
        <v>24</v>
      </c>
      <c r="D20" s="61"/>
      <c r="E20" s="61"/>
      <c r="F20" s="61"/>
      <c r="G20" s="62"/>
      <c r="H20" s="9">
        <f>SUM(H17:H19)</f>
        <v>300000000</v>
      </c>
      <c r="I20" s="61"/>
      <c r="J20" s="6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7"/>
    </row>
    <row r="21" spans="1:2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4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4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4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4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4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4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4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4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4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4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5.75" customHeight="1"/>
    <row r="222" spans="1:23" ht="15.75" customHeight="1"/>
    <row r="223" spans="1:23" ht="15.75" customHeight="1"/>
    <row r="224" spans="1:2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</sheetData>
  <sheetProtection algorithmName="SHA-512" hashValue="smBYubBvPGmEhJF3PkqxwbCB1ps4XWjvuTlNEbn7jRTVg8cRJJCPZdKQiyiI0XQYnVGGwYSJqH/FZ+oHm6wolg==" saltValue="Xi1fLedtgNspjiT7b7aBRw==" spinCount="100000" sheet="1" objects="1" scenarios="1"/>
  <mergeCells count="29">
    <mergeCell ref="F4:F5"/>
    <mergeCell ref="G4:G5"/>
    <mergeCell ref="H4:H5"/>
    <mergeCell ref="I4:J4"/>
    <mergeCell ref="I6:I11"/>
    <mergeCell ref="J6:J11"/>
    <mergeCell ref="I13:I15"/>
    <mergeCell ref="J13:J15"/>
    <mergeCell ref="I17:I19"/>
    <mergeCell ref="J17:J19"/>
    <mergeCell ref="A1:B3"/>
    <mergeCell ref="C1:J1"/>
    <mergeCell ref="C2:J2"/>
    <mergeCell ref="C3:J3"/>
    <mergeCell ref="A4:A5"/>
    <mergeCell ref="B4:B5"/>
    <mergeCell ref="C4:C5"/>
    <mergeCell ref="C6:C11"/>
    <mergeCell ref="C13:C15"/>
    <mergeCell ref="A17:A20"/>
    <mergeCell ref="B17:B20"/>
    <mergeCell ref="C17:C19"/>
    <mergeCell ref="D4:D5"/>
    <mergeCell ref="E4:E5"/>
    <mergeCell ref="A6:A16"/>
    <mergeCell ref="B6:B16"/>
    <mergeCell ref="D6:D7"/>
    <mergeCell ref="D8:D9"/>
    <mergeCell ref="D10:D11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Acciones Estratégicas </vt:lpstr>
      <vt:lpstr>Acciones de Marco regulatorio</vt:lpstr>
      <vt:lpstr>Acciones de Mercado</vt:lpstr>
      <vt:lpstr>Acciones de Capacidades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PATRICIA TINJACA ESPINEL</dc:creator>
  <cp:lastModifiedBy>Sandra Milena García Blanco</cp:lastModifiedBy>
  <dcterms:created xsi:type="dcterms:W3CDTF">2021-04-29T21:14:47Z</dcterms:created>
  <dcterms:modified xsi:type="dcterms:W3CDTF">2022-04-22T23:55:30Z</dcterms:modified>
</cp:coreProperties>
</file>