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jlcarrillo\MSPI\PLANEACION\PLAN DE ACCION 2019\ENERO\"/>
    </mc:Choice>
  </mc:AlternateContent>
  <xr:revisionPtr revIDLastSave="0" documentId="13_ncr:1_{D2478330-EFF9-48A2-92FA-090D610C079E}" xr6:coauthVersionLast="41" xr6:coauthVersionMax="41" xr10:uidLastSave="{00000000-0000-0000-0000-000000000000}"/>
  <bookViews>
    <workbookView xWindow="-120" yWindow="-120" windowWidth="29040" windowHeight="15840" activeTab="1" xr2:uid="{00000000-000D-0000-FFFF-FFFF00000000}"/>
    <workbookView minimized="1" xWindow="5250" yWindow="4275" windowWidth="15375" windowHeight="7875" activeTab="1" xr2:uid="{946DB45F-7C81-45CC-8C24-43CF33C7F796}"/>
  </bookViews>
  <sheets>
    <sheet name="Indice" sheetId="18" r:id="rId1"/>
    <sheet name="SEGURIDAD_DIGITAL" sheetId="21" r:id="rId2"/>
    <sheet name="Hoja1" sheetId="25" r:id="rId3"/>
    <sheet name="Hoja5" sheetId="24" state="hidden" r:id="rId4"/>
  </sheets>
  <externalReferences>
    <externalReference r:id="rId5"/>
    <externalReference r:id="rId6"/>
  </externalReferences>
  <definedNames>
    <definedName name="_xlnm._FilterDatabase" localSheetId="0" hidden="1">Indice!$A$9:$E$11</definedName>
    <definedName name="_xlnm._FilterDatabase" localSheetId="1" hidden="1">SEGURIDAD_DIGITAL!$B$12:$AE$12</definedName>
    <definedName name="_xlnm.Print_Area" localSheetId="0">Indice!$A$1:$D$13</definedName>
    <definedName name="_xlnm.Print_Area" localSheetId="1">SEGURIDAD_DIGITAL!$A$1:$AN$27</definedName>
    <definedName name="Control_Existente">[1]Hoja4!$H$3:$H$4</definedName>
    <definedName name="Impacto">[1]Hoja4!$F$3:$F$7</definedName>
    <definedName name="Probabilidad">[1]Hoja4!$E$3:$E$7</definedName>
    <definedName name="Tipo_de_Riesgo">[1]Hoja4!$D$3:$D$9</definedName>
    <definedName name="_xlnm.Print_Titles" localSheetId="0">Indice!$1:$7</definedName>
    <definedName name="_xlnm.Print_Titles" localSheetId="1">SEGURIDAD_DIGITAL!$1:$12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3" i="21" l="1"/>
  <c r="V43" i="21"/>
  <c r="Z41" i="21"/>
  <c r="V41" i="21"/>
  <c r="Z39" i="21"/>
  <c r="V39" i="21"/>
  <c r="Z37" i="21"/>
  <c r="V37" i="21"/>
  <c r="W37" i="21" s="1"/>
  <c r="Z35" i="21"/>
  <c r="V35" i="21"/>
  <c r="W35" i="21" s="1"/>
  <c r="Z33" i="21"/>
  <c r="V33" i="21"/>
  <c r="W33" i="21" s="1"/>
  <c r="Z31" i="21"/>
  <c r="V31" i="21"/>
  <c r="Z29" i="21"/>
  <c r="V29" i="21"/>
  <c r="Z27" i="21"/>
  <c r="V27" i="21"/>
  <c r="Z25" i="21"/>
  <c r="V25" i="21"/>
  <c r="W25" i="21" s="1"/>
  <c r="Z23" i="21"/>
  <c r="V23" i="21"/>
  <c r="W23" i="21" s="1"/>
  <c r="Z19" i="21"/>
  <c r="V19" i="21"/>
  <c r="W19" i="21" s="1"/>
  <c r="Z17" i="21"/>
  <c r="V17" i="21"/>
  <c r="W17" i="21" s="1"/>
  <c r="Z15" i="21"/>
  <c r="V15" i="21"/>
  <c r="W15" i="21" s="1"/>
  <c r="Z13" i="21"/>
  <c r="V13" i="21"/>
  <c r="AA29" i="21" l="1"/>
  <c r="AA13" i="21"/>
  <c r="AA27" i="21"/>
  <c r="AA31" i="21"/>
  <c r="AA39" i="21"/>
  <c r="AA43" i="21"/>
  <c r="AA41" i="21"/>
  <c r="AA23" i="21"/>
  <c r="AA19" i="21"/>
  <c r="W13" i="21"/>
  <c r="AA15" i="21"/>
  <c r="AA17" i="21"/>
  <c r="AA25" i="21"/>
  <c r="W27" i="21"/>
  <c r="W29" i="21"/>
  <c r="W31" i="21"/>
  <c r="AA33" i="21"/>
  <c r="AA35" i="21"/>
  <c r="AA37" i="21"/>
  <c r="W39" i="21"/>
  <c r="W41" i="21"/>
  <c r="W43" i="21"/>
  <c r="AB25" i="21" l="1"/>
  <c r="AC25" i="21" s="1"/>
  <c r="AB19" i="21"/>
  <c r="AC19" i="21" s="1"/>
  <c r="AB31" i="21"/>
  <c r="AC31" i="21" s="1"/>
  <c r="AB37" i="21"/>
  <c r="AC37" i="21" s="1"/>
  <c r="AB13" i="21"/>
  <c r="AC1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Invitado</author>
  </authors>
  <commentList>
    <comment ref="N12" authorId="0" shapeId="0" xr:uid="{00000000-0006-0000-0100-00000100000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List>
</comments>
</file>

<file path=xl/sharedStrings.xml><?xml version="1.0" encoding="utf-8"?>
<sst xmlns="http://schemas.openxmlformats.org/spreadsheetml/2006/main" count="451" uniqueCount="232">
  <si>
    <t xml:space="preserve">Período de seguimiento: </t>
  </si>
  <si>
    <t>NRO</t>
  </si>
  <si>
    <t>IR AL MODELO</t>
  </si>
  <si>
    <t>IDENTIFICACIÓN DEL RIESGO</t>
  </si>
  <si>
    <t>MEDIDAS DE RESPUESTA</t>
  </si>
  <si>
    <t>N°</t>
  </si>
  <si>
    <t>PROCESO</t>
  </si>
  <si>
    <t>DESCRIPCIÓN DE RIESGO</t>
  </si>
  <si>
    <t>PROBABILIDAD</t>
  </si>
  <si>
    <t>IMPACTO</t>
  </si>
  <si>
    <t xml:space="preserve">EVALUACIÓN </t>
  </si>
  <si>
    <t>¿EXISTE CONTROL?</t>
  </si>
  <si>
    <t>CONTROL EXISTENTE</t>
  </si>
  <si>
    <t>CLASE DE CONTROL EXISTENTE</t>
  </si>
  <si>
    <t>Total Control</t>
  </si>
  <si>
    <t>OPCIONES DE MANEJO</t>
  </si>
  <si>
    <t xml:space="preserve">ACCIONES  PREVENTIVAS A DESARROLLAR  </t>
  </si>
  <si>
    <t>FECHA INICIAL</t>
  </si>
  <si>
    <t>FECHA FINAL</t>
  </si>
  <si>
    <t>PLAN DE ACCIÓN RELACIONADO</t>
  </si>
  <si>
    <t>INDICADOR</t>
  </si>
  <si>
    <t>Riesgo de Corrupción</t>
  </si>
  <si>
    <t>Probable</t>
  </si>
  <si>
    <t>Catastrófico</t>
  </si>
  <si>
    <t>Mayor</t>
  </si>
  <si>
    <t>Moderado</t>
  </si>
  <si>
    <t>Posible</t>
  </si>
  <si>
    <t>Improbable</t>
  </si>
  <si>
    <t>Raro</t>
  </si>
  <si>
    <t>Extrema</t>
  </si>
  <si>
    <t>Alta</t>
  </si>
  <si>
    <t>Moderada</t>
  </si>
  <si>
    <t>Baja</t>
  </si>
  <si>
    <t>Procesos</t>
  </si>
  <si>
    <t>Tipo_de_Riesgo</t>
  </si>
  <si>
    <t>Probabilidad</t>
  </si>
  <si>
    <t>Impacto</t>
  </si>
  <si>
    <t>Opciones_de_Manejo</t>
  </si>
  <si>
    <t>Control_Existente</t>
  </si>
  <si>
    <t>Evaluación</t>
  </si>
  <si>
    <t>Medidas_de_Respuesta</t>
  </si>
  <si>
    <t>Insignificante</t>
  </si>
  <si>
    <t>Evitar</t>
  </si>
  <si>
    <t>Preventivo</t>
  </si>
  <si>
    <t>RaroInsignificante</t>
  </si>
  <si>
    <t>Asumir el riesgo</t>
  </si>
  <si>
    <t>Menor</t>
  </si>
  <si>
    <t>Reducir</t>
  </si>
  <si>
    <t>Correctivo</t>
  </si>
  <si>
    <t>RaroMenor</t>
  </si>
  <si>
    <t>Asumir el riesgo, Reducir el riesgo</t>
  </si>
  <si>
    <t>Riesgo de Imagen</t>
  </si>
  <si>
    <t>Compartir</t>
  </si>
  <si>
    <t>RaroModerado</t>
  </si>
  <si>
    <t>Reducir el riesgo, Evitar, Compartir o Transferir</t>
  </si>
  <si>
    <t>Riesgo de Tecnología</t>
  </si>
  <si>
    <t>Asumir</t>
  </si>
  <si>
    <t>RaroMayor</t>
  </si>
  <si>
    <t>Riesgo Estratégico</t>
  </si>
  <si>
    <t>Casi seguro</t>
  </si>
  <si>
    <t>RaroCatastrófico</t>
  </si>
  <si>
    <t>Riesgo Financiero</t>
  </si>
  <si>
    <t>ImprobableInsignificante</t>
  </si>
  <si>
    <t>Riesgo Operativo</t>
  </si>
  <si>
    <t>ImprobableMenor</t>
  </si>
  <si>
    <t>ImprobableModerado</t>
  </si>
  <si>
    <t>ImprobableMayor</t>
  </si>
  <si>
    <t>Gestión de Comunicaciones</t>
  </si>
  <si>
    <t>ImprobableCatastrófico</t>
  </si>
  <si>
    <t>PosibleInsignificante</t>
  </si>
  <si>
    <t>Gestión Documental</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</si>
  <si>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</si>
  <si>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</si>
  <si>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</si>
  <si>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</si>
  <si>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</si>
  <si>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</si>
  <si>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</si>
  <si>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</si>
  <si>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</si>
  <si>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</si>
  <si>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</si>
  <si>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</si>
  <si>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</si>
  <si>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</si>
  <si>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Riesgo de Legal o de Cumplimiento</t>
  </si>
  <si>
    <t>Gestión Orientación y Planeación Institucional</t>
  </si>
  <si>
    <t>Gestión de Procesos</t>
  </si>
  <si>
    <t>Gestión de Cooperación Internacional</t>
  </si>
  <si>
    <t>Gestión Orientación del SNCTI</t>
  </si>
  <si>
    <t>Gestión Diseño de Instrumentos y Mecanismos para la CTeI</t>
  </si>
  <si>
    <t>Gestión de Convocatorias</t>
  </si>
  <si>
    <t>Gestión Territorial</t>
  </si>
  <si>
    <t>Gestión de la Innovación</t>
  </si>
  <si>
    <t>Gestión Fortalecimiento de Capacidades para el CTeI</t>
  </si>
  <si>
    <t>Gestión Capital Humano</t>
  </si>
  <si>
    <t>Gestión Mentalidad y Cultura</t>
  </si>
  <si>
    <t>Gestión Servicios al SNCTI</t>
  </si>
  <si>
    <t>Gestión de Talento Humano</t>
  </si>
  <si>
    <t>Gestión Recursos Financieros</t>
  </si>
  <si>
    <t xml:space="preserve">Gestión Administración de Bienes y Servicios </t>
  </si>
  <si>
    <t>Gestión Jurídica</t>
  </si>
  <si>
    <t xml:space="preserve">Gestión Contractual </t>
  </si>
  <si>
    <t>Gestión Evaluación y Control</t>
  </si>
  <si>
    <t>Gestión de la Información</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</si>
  <si>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</si>
  <si>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</si>
  <si>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</si>
  <si>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</si>
  <si>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Objetivo Estratégico:</t>
  </si>
  <si>
    <t>Programa Estratégico</t>
  </si>
  <si>
    <t>Iniciativa Estratégica</t>
  </si>
  <si>
    <t>MODELOS PROPUESTOS</t>
  </si>
  <si>
    <t>Clase de Riesgo</t>
  </si>
  <si>
    <t>ACTIVO</t>
  </si>
  <si>
    <t>AMENAZA</t>
  </si>
  <si>
    <t xml:space="preserve">VULNERABILIDAD </t>
  </si>
  <si>
    <t>ANÁLISIS</t>
  </si>
  <si>
    <t>VALORACIÓN</t>
  </si>
  <si>
    <t>¿La oportunidad en que se ejecuta el control ayuda a prevenir la mitigación del riesgo o a detectar la materialización del riesgo en manera oportuna?</t>
  </si>
  <si>
    <t>¿Las actividades que desarrollan en el control realmente buscan por si sola prevenir o detectar las causas que puedan dar origen al riesgo, ejemplo: Verificar, Validar, Cotejar, Comparar, Revisar?</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</si>
  <si>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</si>
  <si>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</si>
  <si>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RANGO DE CALIFICACIÓN DEL DISEÑO</t>
  </si>
  <si>
    <t xml:space="preserve">RANGO DE CALIFICACIÓN DE LA EJECUCIÓN </t>
  </si>
  <si>
    <t>SOLIDEZ INDIVIDUAL DE CADA CONTROL</t>
  </si>
  <si>
    <t>Fuerte</t>
  </si>
  <si>
    <t>Total Solidez Individual</t>
  </si>
  <si>
    <t xml:space="preserve">Promedio de los Controles de  Riesgo </t>
  </si>
  <si>
    <t xml:space="preserve">Promedio Total </t>
  </si>
  <si>
    <t xml:space="preserve">CALIFICACIÓN DE LA SOLIDEZ DEL CONJUNTO DE CONTROLES </t>
  </si>
  <si>
    <t>RESPONSABLES DE PLAN DE MEJORA</t>
  </si>
  <si>
    <t>PERÍODO DE SEGUIMIENTO</t>
  </si>
  <si>
    <t>Reducir el riesgo</t>
  </si>
  <si>
    <t>Modelo 4. Tipo Word G101PR01MO4</t>
  </si>
  <si>
    <t>Modelo 5.  Plan Tratamiento de Riesgos (Tipo Excel)</t>
  </si>
  <si>
    <t>¿Existe un responsable asignado de la ejecución?</t>
  </si>
  <si>
    <t>¿El responsable tiene la autoridad y adecuada segregación de funciones en la ejecución del control?</t>
  </si>
  <si>
    <t>¿Se deja evidencia o rastro de la ejecución del control, que permita cualquier tercero con la evidencia, llegar a la misma conclusión?</t>
  </si>
  <si>
    <t>DEPARTAMENTO ADMINISTRATIVO DE CIENCIA, TECNOLOGÍA E INNOVACIÓN - COLCIENCIAS
PLAN DE TRATAMIENTO DE RIESGOS DE SEGURIDAD DIGITAL</t>
  </si>
  <si>
    <r>
      <t>MODELO PLANES DE ACCION INTEGRADO</t>
    </r>
    <r>
      <rPr>
        <b/>
        <sz val="14"/>
        <color rgb="FF0070C0"/>
        <rFont val="Arial"/>
        <family val="2"/>
      </rPr>
      <t xml:space="preserve">
</t>
    </r>
    <r>
      <rPr>
        <b/>
        <sz val="14"/>
        <color theme="1"/>
        <rFont val="Arial"/>
        <family val="2"/>
      </rPr>
      <t>MODELO INTEGRADO DE PLANEACIÓN Y GESTIÓN</t>
    </r>
  </si>
  <si>
    <r>
      <rPr>
        <b/>
        <sz val="12"/>
        <rFont val="Arial"/>
        <family val="2"/>
      </rPr>
      <t>CÓDIGO:</t>
    </r>
    <r>
      <rPr>
        <sz val="12"/>
        <rFont val="Arial"/>
        <family val="2"/>
      </rPr>
      <t xml:space="preserve"> G101PR01MO3</t>
    </r>
  </si>
  <si>
    <r>
      <rPr>
        <b/>
        <sz val="12"/>
        <rFont val="Arial"/>
        <family val="2"/>
      </rPr>
      <t xml:space="preserve">VERSIÓN: </t>
    </r>
    <r>
      <rPr>
        <sz val="12"/>
        <rFont val="Arial"/>
        <family val="2"/>
      </rPr>
      <t>02</t>
    </r>
  </si>
  <si>
    <r>
      <rPr>
        <b/>
        <sz val="12"/>
        <rFont val="Arial"/>
        <family val="2"/>
      </rPr>
      <t xml:space="preserve">FECHA: </t>
    </r>
    <r>
      <rPr>
        <sz val="12"/>
        <rFont val="Arial"/>
        <family val="2"/>
      </rPr>
      <t>24-01-2019</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</si>
  <si>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normatividad y metodologías propias de cada uno</t>
    </r>
    <r>
      <rPr>
        <sz val="11"/>
        <rFont val="Arial"/>
        <family val="2"/>
      </rPr>
      <t>;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</si>
  <si>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Seguridad Digital</t>
  </si>
  <si>
    <t>Obsolencia tecnológica de los sistemas de información</t>
  </si>
  <si>
    <t>Si</t>
  </si>
  <si>
    <t>Procedimiento de gestión de incidentes seguridad de la información - G104PR03</t>
  </si>
  <si>
    <t>Detectivo</t>
  </si>
  <si>
    <t>Rara vez</t>
  </si>
  <si>
    <t xml:space="preserve">Oficial de Seguridad de la información </t>
  </si>
  <si>
    <t>Trimestral</t>
  </si>
  <si>
    <t>Políticas de seguridad y privacidad de la información  "1.1.12  Política de Control de Acceso" -  G104M01</t>
  </si>
  <si>
    <t>Débil</t>
  </si>
  <si>
    <t>Perdida de la continuidad de los servicios y/o procesos de la entidad debido a la ausencia de un BCP " Plan de Continuidad del Negocio"</t>
  </si>
  <si>
    <t xml:space="preserve">Falta de planes de mantenimiento </t>
  </si>
  <si>
    <t>Ausencia de planes de continudad del negocio</t>
  </si>
  <si>
    <t>Políticas de seguridad y privacidad de la información  "1.1.12  Política de Backup " -  G104M01</t>
  </si>
  <si>
    <t>Procedimiento de gestion de cambios - G104PR02</t>
  </si>
  <si>
    <t>probable</t>
  </si>
  <si>
    <t>Plan de mantenimiento  de activos de TI</t>
  </si>
  <si>
    <t>Plan de capacitacion tecnica</t>
  </si>
  <si>
    <t xml:space="preserve"> Procedimiento Gestión de Incidentes seguridad de la información - G104PR03</t>
  </si>
  <si>
    <t>Lineamientos para el respaldo de la información institucional del data center interno y data center externo - G104PR01AN07</t>
  </si>
  <si>
    <t>Lineamientos para el respaldo de la información misional - G104PR01AN05</t>
  </si>
  <si>
    <t>alta</t>
  </si>
  <si>
    <t>Intrusion a la plataforma tecnológica generando Suplantación de Identidad en el uso de los equipos de seguridad</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</si>
  <si>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</si>
  <si>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</si>
  <si>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Debilidades técnicas del personal de infraestructura para el manejo de los equipo de la infraestructura tecnológica</t>
  </si>
  <si>
    <t>Intrusión a la plataforma tecnológica generando Suplantación de Identidad en el uso de los equipos de seguridad</t>
  </si>
  <si>
    <t>Ausencia de procedimientos establecidos para el monitoreo de la infraestructura tecnológica con el fin de identificar los posibles ataques informáticos a los cuales la entidad se enfrenta</t>
  </si>
  <si>
    <t>Personal con mínimos conocimientos técnicos para el manejo de la infraestructura tecnológica</t>
  </si>
  <si>
    <t xml:space="preserve">
Ausencia de procedimientos establecidos para el monitoreo de la infraestructura tecnológica con el fin de identificar los posibles ataques informáticos a los cuales la entidad se enfrenta
</t>
  </si>
  <si>
    <t>Ausencia de planes de continuidad del negocio</t>
  </si>
  <si>
    <t>Acceso no autorizado al sistema (Acceso a información clasificada de propiedad de la entidad)</t>
  </si>
  <si>
    <t>Fomentar una Colciencias Integral, Efectiva e Innovadora (IE+i)</t>
  </si>
  <si>
    <t>Gobierno y Gestión de TIC para la CTeI</t>
  </si>
  <si>
    <t>Gestión de Seguridad y Privacidad de la Información</t>
  </si>
  <si>
    <t>Seguimiento Mensual - Reporte  Trimestral</t>
  </si>
  <si>
    <t>Intrusion a la plataforma tecnológica generando Suplantación de Identidad en el uso indebido de los equipos de seguridad</t>
  </si>
  <si>
    <t>Daños de los equipos de infraestructura tecnologica por insuficiencia en los conocimientos técnicos</t>
  </si>
  <si>
    <t>Capacitación y sensibilización en seguridad de la información</t>
  </si>
  <si>
    <t xml:space="preserve">Posibilidad de daños en los equipos del datacenter generando perdida de la integridad de la información de Colciencias.
</t>
  </si>
  <si>
    <t xml:space="preserve">Indisponibilidad de los servicios de la entidad debido a daños provocados por mal funcionamiento  o uso de los equipos tecnologicos de Colciencias 
</t>
  </si>
  <si>
    <t>* Actualizar el manual de Políticas de seguridad de la información
* Realizar seguimiento al manual de politicas de seguridad de la informacion y a los controles establecidos en el anexo de la norma 27002:2013
*Diseñar, crear y aprobar el lineamiento o procedimiento de gestión técnica 
*Realizar pruebas de vulnerabilidad a la red corporativa
*Monitorizar los eventos de la plataforma tecnológica</t>
  </si>
  <si>
    <t>* Actualizar el manual de Políticas de seguridad de la información
* Realizar seguimiento al manual de politicas de seguridad de la informacion y a los controles establecidos en el anexo de la norma 27002:2013
*Diseñar, crear y aprobar el lineamiento o procedimiento de gestión técnica 
*Diseñar y aprobar lineamientos o procedimientos de monitoreo de la herramienta PRTG</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</si>
  <si>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*Realizar pruebas de vulnerabilidad a la infraestructura tecnológica
*Realizar pruebas de Ethical Hacking
*Realizar pruebas de seguridad a las aplicaciones de la entidad
*diseñar, crear y aprobar el lineamiento o procedimiento de gestión técnica</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</si>
  <si>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*Diseñar, crear y aprobar el lineamiento o procedimiento de gestión técnica</t>
  </si>
  <si>
    <t xml:space="preserve">*Definir e implementar un DRP - Plan de recuparacion de desastres
*Diseñar, crear y aprobar el lineamiento o procedimiento de gestión técnica
</t>
  </si>
  <si>
    <t>SEGUIMIENTO</t>
  </si>
  <si>
    <t>EVIDENCIAS</t>
  </si>
  <si>
    <t>CONSECUENCIAS</t>
  </si>
  <si>
    <t>HARDWARE:
*3par de HP
*Administrador de barracuda, se conecta al VMWare para sacar copias, software: Backup exec 16 versión 1142 (cintas), barracuda 6.4.05</t>
  </si>
  <si>
    <t>Mal funcionamiento del software, retraso
en los procesos asociados a la aplicación</t>
  </si>
  <si>
    <t xml:space="preserve">Perdida, robo o mala utilización de la
información. </t>
  </si>
  <si>
    <t>Perdida de información</t>
  </si>
  <si>
    <t>Perdida de la continuidad del negocio, servicios afectados para los usuarios
internos y externos.
Afectación a toda la Entidad</t>
  </si>
  <si>
    <t xml:space="preserve">Perdida de la información y posibles Ataques a la integridad de los datos. </t>
  </si>
  <si>
    <t>Perdida de la información y posibles Ataques a la integridad de los datos.</t>
  </si>
  <si>
    <t xml:space="preserve">
Programa Estratégico: Gobierno y Gestión de TIC para la CTeI
Iniciativa: Gestión de Seguridad y Privacidad de la Información</t>
  </si>
  <si>
    <t>O:\OSI\MSPI\GESTION_2019\MODELO DE SEGURIDAD\1. POLITICAS DE SEGURIDAD DE LA INFORMACION</t>
  </si>
  <si>
    <t>Se vienen realizando mesas de trabajo con los distintos colaboradores de colciencias , con el objeto de validar , cual es el control implementado que se tiene para mitigar los riesgos de seguridad digital</t>
  </si>
  <si>
    <t>O:\OSI\MSPI\GESTION_2019\MODELO DE SEGURIDAD\0. GAP ANALISIS</t>
  </si>
  <si>
    <t>O:\OSI\MSPI\GESTION_2019\MODELO DE SEGURIDAD\7. PROCEDIMIENTOS</t>
  </si>
  <si>
    <t>COMPONENTE DE RED:
*Firewall
*Optimizador
*Balanceador
*WAF
*Proxy
*Alamcenamiento
HARDWARE:
Servidor de aplicaciones (SIVEAP - Gestion territorial)
Servidor de base de dato (SIVEAP - gestion territorial) 
SOFTWARE 
SIVEAP - Gestion Territorial</t>
  </si>
  <si>
    <t xml:space="preserve"> SOFTWARE
*Servicios web de la entidad (Scienti - Pagina web Colciencias - Orfeo - Gina - Websafi - MGI - A ciencia cierta - Todo es Ciencia - Ideas para el cambio - CA - Servidesk - Colombia es Ciencia - Libro verde) 
SIVEAP - gestion territorial
* Firma de seguridad - netcosigner - software 
* Almacenamiento servidor</t>
  </si>
  <si>
    <t xml:space="preserve">Daño de los equipos de seguridad, equipos de infraestructura del edificio, aires, equipos de almacenamiento y los servidores donde se alojan (FTP - aplicaciones ( GINA - SIGP - SCIENTI - ORFEO - MGI - WEBSAFI) y las bases de datos) (SIVEAP - Gestion Territorial), debido al daño  de los sistemas de climatización del datacenter y daño y/o descarga de las baterías del equipo UPS, causando perdida de la información y perdida de la continuidad del negocio
</t>
  </si>
  <si>
    <t>*COMPONENTE DE RED:
(Switch - Switch CORE -  Servidores de almacenamiento) 
HARDWARE:
Servidor de aplicaciones (SIVEAP - Gestion territorial)
Servidor de base de dato (SIVEAP - gestion territorial) 
SOFTWARE 
SIVEAP - Gestion Territorial</t>
  </si>
  <si>
    <t xml:space="preserve">
Daño de los equipos de seguridad, equipos de infraestructura del edificio, aires, equipos de almacenamiento y los servidores donde se alojan (FTP - aplicaciones ( GINA - SIGP - SCIENTI - ORFEO - MGI - WEBSAFI) y las bases de datos), (SIVEAP - Gestion Territorial) , debido al daño  de los sistemas de climatización del datacenter y daño y/o descarga de las baterías del equipo UPS, causando perdida de la información y perdida de la continuidad del negocio</t>
  </si>
  <si>
    <t>COMPONENTE DE RED:
*Componentes de red (Switch - Switch CORE -  Servidores de almacenamiento)
HARDWARE:
Servidor de aplicaciones (SIVEAP - Gestion territorial)
Servidor de base de dato (SIVEAP - gestion territorial) 
SOFTWARE 
SIVEAP - Gestion Territorial</t>
  </si>
  <si>
    <t>Perdida de imagen ante los Usuarios del país, incumplimiento en las condiciones del servicio</t>
  </si>
  <si>
    <t xml:space="preserve">
Programa Estratégico: Gobierno y Gestión de TIC para la CTeI
Iniciativa: Gestión de Seguridad y Privacidad de la Informaciónl</t>
  </si>
  <si>
    <r>
      <rPr>
        <b/>
        <sz val="9"/>
        <rFont val="Arial"/>
        <family val="2"/>
      </rPr>
      <t>CÓDIGO:</t>
    </r>
    <r>
      <rPr>
        <sz val="9"/>
        <rFont val="Arial"/>
        <family val="2"/>
      </rPr>
      <t xml:space="preserve"> G101PR01MO3</t>
    </r>
  </si>
  <si>
    <r>
      <rPr>
        <b/>
        <sz val="9"/>
        <rFont val="Arial"/>
        <family val="2"/>
      </rPr>
      <t xml:space="preserve">VERSIÓN: </t>
    </r>
    <r>
      <rPr>
        <sz val="9"/>
        <rFont val="Arial"/>
        <family val="2"/>
      </rPr>
      <t>02</t>
    </r>
  </si>
  <si>
    <r>
      <rPr>
        <b/>
        <sz val="9"/>
        <rFont val="Arial"/>
        <family val="2"/>
      </rPr>
      <t xml:space="preserve">FECHA: </t>
    </r>
    <r>
      <rPr>
        <sz val="9"/>
        <rFont val="Arial"/>
        <family val="2"/>
      </rPr>
      <t>24-01-2019</t>
    </r>
  </si>
  <si>
    <r>
      <rPr>
        <sz val="9"/>
        <color theme="1"/>
        <rFont val="Arial"/>
        <family val="2"/>
      </rPr>
      <t>Acceso indebido a la plataforma tecnológica de la entidad,  generando uso inadecuado de la información, causando pérdida de la información, daño en los sistemas y/o vulneración de los mismos</t>
    </r>
    <r>
      <rPr>
        <sz val="9"/>
        <color rgb="FFFF0000"/>
        <rFont val="Arial"/>
        <family val="2"/>
      </rPr>
      <t xml:space="preserve">
</t>
    </r>
  </si>
  <si>
    <t>Daño de la plataforma tecnológica por por ciberataques debido al aumento de nuevas practicas de ataques identificadas en la red, como los son (MALWARE - RANSOMWARE - Dos - ESCANEO DE PUERTOS - ARP SPOOFING - MAN IN THE MIDDLE - SQL INYECCION - PHISSING - WEB DEFACEMENT entre otros).
Actos de terrorismo
Interrupciones no planificadas en TI  y telecomunicaciones
Afectando la disponibilidad, confidencialidad e integridad de la información de la comunidad de Colciencias</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</si>
  <si>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color theme="1"/>
        <rFont val="Arial"/>
        <family val="2"/>
      </rPr>
      <t>es el acceso a la información y a los sistemas por personas autorizadas en el momento que así lo requieran</t>
    </r>
    <r>
      <rPr>
        <sz val="9"/>
        <color theme="1"/>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</si>
  <si>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</si>
  <si>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3.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</si>
  <si>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</si>
  <si>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oooo
</t>
  </si>
  <si>
    <t>A corte de 30 de junio del 2019, se reporta el avance en la actualización del manual de políticas de seguridad de la información, donde se realizaron mesas de trabajo con los diferentes responsables de las políticas de seguridad, en donde se incluyeron las políticas de desarrollo seguro y la política de firma digital, esta ultima ya aprobada por el comité de gestión desempeño. 
Esta actualización y revisión preliminar del Manual se envió a la SEGEL para la revisión técnica, donde inicialmente, realizaron observaciones  sobre las políticas, donde una de las observaciones que generaron es que se convierta las políticas en manual de políticas, a la fecha se están ajustando las observaciones y uniendo las políticas.</t>
  </si>
  <si>
    <t>El lineamiento de gestion tecnica se viene trabajando con el area de infraestructura de la OTIC y  se tiene previsto que 30 de Julio del 2019 se publique en GINA</t>
  </si>
  <si>
    <t>La realizacion de las pruebas de vulnerabilidad y de ethical hacking a la fecha no se han realizado, ya que esta actividad la va a realizar un tercero y se tiene previsto que en el mes de agosto ya se tenga adjuducado el proveedor para la realizacion de dichas pruebas</t>
  </si>
  <si>
    <t>El lineamiento de gestion tecnica se viene trabajando con el area de infraestructura de la OTIC y  se tiene previsto que 30 de julio del 2019 se publique en GINA</t>
  </si>
  <si>
    <t>O:\OSI\MSPI\GESTION_2019\PROCESO MSPI\Proceso</t>
  </si>
  <si>
    <t>El monitoreo de la red corporativa en el momento se realiza a traves de la herramienta PRTG y a traves de los diferentes proveedores que se tiene en la OTIC, lo cual arrojará un manual técnico de la herramienta PRTG y se espera su versión final a 30 de noviembre de 2019 para su publicación.</t>
  </si>
  <si>
    <t>Con el equipo de sistemas de informacion se vienen realizando mesas de trabajo con el objeto de definir y aprobar los lineamientos de desarrollo seguro y se tiene previsto que a 30 de noviembre de 2019 ya se tenga publicado en GINA.</t>
  </si>
  <si>
    <t>El lineamiento de gestion tecnica se viene trabajando con el area de infraestructura de la OTIC y  se tiene previsto que 30 de noviembre del 2019 se publique en 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</si>
</sst>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43" formatCode="_-* #,##0.00_-;\-* #,##0.00_-;_-* &quot;-&quot;??_-;_-@_-"/>
  </numFmts>
  <fonts count="29" x14ac:knownFonts="1">
    <font>
      <sz val="11"/>
      <color theme="1"/>
      <name val="Calibri"/>
      <family val="2"/>
      <scheme val="minor"/>
    </font>
    <font>
      <sz val="11"/>
      <color theme="1"/>
      <name val="Calibri"/>
      <family val="2"/>
      <scheme val="minor"/>
    </font>
    <font>
      <sz val="11"/>
      <name val="Segoe UI"/>
      <family val="2"/>
    </font>
    <font>
      <sz val="10"/>
      <name val="Arial"/>
      <family val="2"/>
    </font>
    <font>
      <sz val="11"/>
      <color theme="1"/>
      <name val="Arial Narrow"/>
      <family val="2"/>
    </font>
    <font>
      <u/>
      <sz val="11"/>
      <color theme="10"/>
      <name val="Calibri"/>
      <family val="2"/>
      <scheme val="minor"/>
    </font>
    <font>
      <b/>
      <sz val="11"/>
      <color theme="1"/>
      <name val="Calibri"/>
      <family val="2"/>
      <scheme val="minor"/>
    </font>
    <font>
      <b/>
      <sz val="9"/>
      <color indexed="81"/>
      <name val="Tahoma"/>
      <family val="2"/>
    </font>
    <font>
      <sz val="9"/>
      <color indexed="81"/>
      <name val="Tahoma"/>
      <family val="2"/>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9"/>
      <name val="Arial"/>
      <family val="2"/>
    </font>
    <font>
      <b/>
      <sz val="9"/>
      <name val="Arial"/>
      <family val="2"/>
    </font>
    <font>
      <sz val="9"/>
      <color rgb="FF0070C0"/>
      <name val="Arial"/>
      <family val="2"/>
    </font>
    <font>
      <sz val="9"/>
      <color theme="1"/>
      <name val="Arial"/>
      <family val="2"/>
    </font>
    <font>
      <sz val="9"/>
      <color rgb="FFFF0000"/>
      <name val="Arial"/>
      <family val="2"/>
    </font>
    <font>
      <i/>
      <sz val="9"/>
      <color theme="1"/>
      <name val="Arial"/>
      <family val="2"/>
    </font>
  </fonts>
  <fills count="9">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rgb="FF3772FF"/>
        <bgColor indexed="64"/>
      </patternFill>
    </fill>
    <fill>
      <patternFill patternType="solid">
        <fgColor rgb="FFE6EFFD"/>
        <bgColor indexed="64"/>
      </patternFill>
    </fill>
    <fill>
      <patternFill patternType="solid">
        <fgColor rgb="FF4A7EFF"/>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5">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5" fillId="0" borderId="0" applyNumberFormat="0" applyFill="0" applyBorder="0" applyAlignment="0" applyProtection="0"/>
    <xf numFmtId="0" fontId="9" fillId="0" borderId="0"/>
  </cellStyleXfs>
  <cellXfs count="110">
    <xf numFmtId="0" fontId="0" fillId="0" borderId="0" xfId="0"/>
    <xf numFmtId="0" fontId="2" fillId="2" borderId="0" xfId="0" applyFont="1" applyFill="1"/>
    <xf numFmtId="0" fontId="2" fillId="0" borderId="0" xfId="0" applyFont="1" applyFill="1"/>
    <xf numFmtId="0" fontId="6" fillId="0" borderId="0" xfId="0" applyFont="1" applyAlignment="1"/>
    <xf numFmtId="0" fontId="0" fillId="0" borderId="0" xfId="0" applyAlignment="1"/>
    <xf numFmtId="0" fontId="9" fillId="0" borderId="0" xfId="74"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15" fillId="0" borderId="1" xfId="0" applyFont="1" applyBorder="1" applyAlignment="1">
      <alignment horizontal="center" vertical="center" wrapText="1"/>
    </xf>
    <xf numFmtId="0" fontId="10" fillId="2" borderId="0" xfId="0" applyFont="1" applyFill="1"/>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21" fillId="5"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0" fillId="0" borderId="0" xfId="0" applyAlignment="1">
      <alignment wrapText="1"/>
    </xf>
    <xf numFmtId="9" fontId="0" fillId="0" borderId="0" xfId="0" applyNumberFormat="1"/>
    <xf numFmtId="0" fontId="23" fillId="0" borderId="0" xfId="0" applyFont="1"/>
    <xf numFmtId="0" fontId="23" fillId="0" borderId="0" xfId="0" applyFont="1" applyBorder="1" applyAlignment="1">
      <alignment horizontal="center" vertical="center"/>
    </xf>
    <xf numFmtId="0" fontId="24" fillId="3" borderId="0" xfId="0" applyFont="1" applyFill="1" applyBorder="1" applyAlignment="1">
      <alignment horizontal="center" vertical="center" wrapText="1"/>
    </xf>
    <xf numFmtId="0" fontId="26" fillId="0" borderId="0" xfId="0" applyFont="1"/>
    <xf numFmtId="0" fontId="23" fillId="0" borderId="0" xfId="0" applyFont="1" applyBorder="1" applyAlignment="1">
      <alignment horizontal="right" vertical="center"/>
    </xf>
    <xf numFmtId="0" fontId="24" fillId="3" borderId="0" xfId="0" applyFont="1" applyFill="1" applyBorder="1" applyAlignment="1">
      <alignment horizontal="right" vertical="center" wrapText="1"/>
    </xf>
    <xf numFmtId="0" fontId="23" fillId="2" borderId="0" xfId="0" applyFont="1" applyFill="1"/>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center" vertical="center" textRotation="90" wrapText="1"/>
    </xf>
    <xf numFmtId="0" fontId="24" fillId="6" borderId="7"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8" borderId="1" xfId="0" applyFont="1" applyFill="1" applyBorder="1" applyAlignment="1">
      <alignment horizontal="center" vertical="center" wrapText="1"/>
    </xf>
    <xf numFmtId="0" fontId="23" fillId="0" borderId="0" xfId="0" applyFont="1" applyAlignment="1">
      <alignment horizontal="center"/>
    </xf>
    <xf numFmtId="0" fontId="23" fillId="0" borderId="0" xfId="0" applyFont="1" applyFill="1" applyAlignment="1">
      <alignment wrapText="1"/>
    </xf>
    <xf numFmtId="0" fontId="23" fillId="0" borderId="0" xfId="0" applyFont="1" applyAlignment="1">
      <alignment wrapText="1"/>
    </xf>
    <xf numFmtId="0" fontId="23" fillId="0" borderId="0" xfId="0" applyFont="1" applyAlignment="1">
      <alignment vertical="center"/>
    </xf>
    <xf numFmtId="0" fontId="26" fillId="2" borderId="0" xfId="0" applyFont="1" applyFill="1"/>
    <xf numFmtId="0" fontId="26" fillId="0" borderId="0" xfId="0" applyFont="1" applyAlignment="1">
      <alignment wrapText="1"/>
    </xf>
    <xf numFmtId="0" fontId="26" fillId="6" borderId="7" xfId="0" applyFont="1" applyFill="1" applyBorder="1" applyAlignment="1">
      <alignment horizontal="center" vertical="center" wrapText="1"/>
    </xf>
    <xf numFmtId="0" fontId="22" fillId="0" borderId="3" xfId="73" applyFont="1" applyFill="1" applyBorder="1" applyAlignment="1">
      <alignment horizontal="left" vertical="center" wrapText="1"/>
    </xf>
    <xf numFmtId="0" fontId="22" fillId="0" borderId="11" xfId="73"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8" xfId="0" applyFont="1" applyFill="1" applyBorder="1" applyAlignment="1">
      <alignment horizontal="justify" vertical="center" wrapText="1"/>
    </xf>
    <xf numFmtId="0" fontId="10" fillId="2" borderId="9"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21" fillId="5" borderId="3"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0" borderId="0" xfId="73" applyFont="1" applyAlignment="1">
      <alignmen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3" fillId="0" borderId="1" xfId="0" applyFont="1" applyBorder="1" applyAlignment="1">
      <alignment horizontal="center" vertical="center"/>
    </xf>
    <xf numFmtId="0" fontId="24" fillId="7" borderId="1" xfId="0" applyFont="1" applyFill="1" applyBorder="1" applyAlignment="1">
      <alignment horizontal="center" vertical="center"/>
    </xf>
    <xf numFmtId="0" fontId="24" fillId="2" borderId="0" xfId="0" applyFont="1" applyFill="1" applyBorder="1" applyAlignment="1">
      <alignment horizontal="right"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2" borderId="1"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protection locked="0"/>
    </xf>
    <xf numFmtId="0" fontId="24" fillId="8"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pplyProtection="1">
      <alignment horizontal="center" vertical="center" wrapText="1"/>
    </xf>
    <xf numFmtId="0" fontId="24" fillId="3" borderId="1" xfId="0" applyFont="1" applyFill="1" applyBorder="1" applyAlignment="1">
      <alignment horizontal="center" vertical="center" wrapText="1"/>
    </xf>
    <xf numFmtId="0" fontId="24" fillId="7" borderId="8" xfId="0" applyFont="1" applyFill="1" applyBorder="1" applyAlignment="1">
      <alignment horizontal="center" vertical="center"/>
    </xf>
    <xf numFmtId="0" fontId="24" fillId="7" borderId="9" xfId="0" applyFont="1" applyFill="1" applyBorder="1" applyAlignment="1">
      <alignment horizontal="center" vertical="center"/>
    </xf>
    <xf numFmtId="14" fontId="23" fillId="0" borderId="1" xfId="0" applyNumberFormat="1" applyFont="1" applyBorder="1" applyAlignment="1">
      <alignment horizontal="center" vertical="center" wrapText="1"/>
    </xf>
    <xf numFmtId="0" fontId="24" fillId="7" borderId="1" xfId="0" applyFont="1" applyFill="1" applyBorder="1" applyAlignment="1">
      <alignment horizontal="center" vertical="center" wrapText="1"/>
    </xf>
    <xf numFmtId="0" fontId="23" fillId="4" borderId="5" xfId="0" applyFont="1" applyFill="1" applyBorder="1" applyAlignment="1" applyProtection="1">
      <alignment horizontal="center" vertical="center" wrapText="1"/>
      <protection locked="0"/>
    </xf>
    <xf numFmtId="0" fontId="23" fillId="4" borderId="6"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4" borderId="5"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wrapText="1"/>
    </xf>
    <xf numFmtId="0" fontId="23" fillId="4" borderId="7" xfId="0" applyFont="1" applyFill="1" applyBorder="1" applyAlignment="1" applyProtection="1">
      <alignment horizontal="center" vertical="center" wrapText="1"/>
    </xf>
    <xf numFmtId="0" fontId="26" fillId="4" borderId="5"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3" fillId="0" borderId="1" xfId="0" applyFont="1" applyBorder="1" applyAlignment="1">
      <alignment horizontal="left" vertical="center" wrapText="1"/>
    </xf>
  </cellXfs>
  <cellStyles count="75">
    <cellStyle name="Excel Built-in Normal" xfId="74" xr:uid="{00000000-0005-0000-0000-000000000000}"/>
    <cellStyle name="Hipervínculo" xfId="73"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2" xfId="2" xr:uid="{00000000-0005-0000-0000-00000E000000}"/>
    <cellStyle name="Moneda [0] 2 2" xfId="7" xr:uid="{00000000-0005-0000-0000-00000F000000}"/>
    <cellStyle name="Moneda [0] 2 2 2" xfId="17" xr:uid="{00000000-0005-0000-0000-000010000000}"/>
    <cellStyle name="Moneda [0] 2 2 2 2" xfId="38" xr:uid="{00000000-0005-0000-0000-000011000000}"/>
    <cellStyle name="Moneda [0] 2 2 2 3" xfId="66" xr:uid="{00000000-0005-0000-0000-000012000000}"/>
    <cellStyle name="Moneda [0] 2 2 3" xfId="28" xr:uid="{00000000-0005-0000-0000-000013000000}"/>
    <cellStyle name="Moneda [0] 2 2 4" xfId="56" xr:uid="{00000000-0005-0000-0000-000014000000}"/>
    <cellStyle name="Moneda [0] 2 3" xfId="12" xr:uid="{00000000-0005-0000-0000-000015000000}"/>
    <cellStyle name="Moneda [0] 2 3 2" xfId="33" xr:uid="{00000000-0005-0000-0000-000016000000}"/>
    <cellStyle name="Moneda [0] 2 3 3" xfId="61" xr:uid="{00000000-0005-0000-0000-000017000000}"/>
    <cellStyle name="Moneda [0] 2 4" xfId="23" xr:uid="{00000000-0005-0000-0000-000018000000}"/>
    <cellStyle name="Moneda [0] 2 5" xfId="51" xr:uid="{00000000-0005-0000-0000-000019000000}"/>
    <cellStyle name="Moneda [0] 3" xfId="6" xr:uid="{00000000-0005-0000-0000-00001A000000}"/>
    <cellStyle name="Moneda [0] 3 2" xfId="16" xr:uid="{00000000-0005-0000-0000-00001B000000}"/>
    <cellStyle name="Moneda [0] 3 2 2" xfId="37" xr:uid="{00000000-0005-0000-0000-00001C000000}"/>
    <cellStyle name="Moneda [0] 3 2 3" xfId="65" xr:uid="{00000000-0005-0000-0000-00001D000000}"/>
    <cellStyle name="Moneda [0] 3 3" xfId="27" xr:uid="{00000000-0005-0000-0000-00001E000000}"/>
    <cellStyle name="Moneda [0] 3 4" xfId="55" xr:uid="{00000000-0005-0000-0000-00001F000000}"/>
    <cellStyle name="Moneda [0] 4" xfId="10" xr:uid="{00000000-0005-0000-0000-000020000000}"/>
    <cellStyle name="Moneda [0] 4 2" xfId="31" xr:uid="{00000000-0005-0000-0000-000021000000}"/>
    <cellStyle name="Moneda [0] 4 3" xfId="59" xr:uid="{00000000-0005-0000-0000-000022000000}"/>
    <cellStyle name="Moneda [0] 5" xfId="21" xr:uid="{00000000-0005-0000-0000-000023000000}"/>
    <cellStyle name="Moneda [0] 6" xfId="49" xr:uid="{00000000-0005-0000-0000-000024000000}"/>
    <cellStyle name="Moneda 10" xfId="44" xr:uid="{00000000-0005-0000-0000-000025000000}"/>
    <cellStyle name="Moneda 11" xfId="45" xr:uid="{00000000-0005-0000-0000-000026000000}"/>
    <cellStyle name="Moneda 12" xfId="46" xr:uid="{00000000-0005-0000-0000-000027000000}"/>
    <cellStyle name="Moneda 13" xfId="48" xr:uid="{00000000-0005-0000-0000-000028000000}"/>
    <cellStyle name="Moneda 14" xfId="47" xr:uid="{00000000-0005-0000-0000-000029000000}"/>
    <cellStyle name="Moneda 15" xfId="69" xr:uid="{00000000-0005-0000-0000-00002A000000}"/>
    <cellStyle name="Moneda 2" xfId="1" xr:uid="{00000000-0005-0000-0000-00002B000000}"/>
    <cellStyle name="Moneda 2 2" xfId="8" xr:uid="{00000000-0005-0000-0000-00002C000000}"/>
    <cellStyle name="Moneda 2 2 2" xfId="18" xr:uid="{00000000-0005-0000-0000-00002D000000}"/>
    <cellStyle name="Moneda 2 2 2 2" xfId="39" xr:uid="{00000000-0005-0000-0000-00002E000000}"/>
    <cellStyle name="Moneda 2 2 2 3" xfId="67" xr:uid="{00000000-0005-0000-0000-00002F000000}"/>
    <cellStyle name="Moneda 2 2 3" xfId="29" xr:uid="{00000000-0005-0000-0000-000030000000}"/>
    <cellStyle name="Moneda 2 2 4" xfId="57" xr:uid="{00000000-0005-0000-0000-000031000000}"/>
    <cellStyle name="Moneda 2 3" xfId="11" xr:uid="{00000000-0005-0000-0000-000032000000}"/>
    <cellStyle name="Moneda 2 3 2" xfId="32" xr:uid="{00000000-0005-0000-0000-000033000000}"/>
    <cellStyle name="Moneda 2 3 3" xfId="60" xr:uid="{00000000-0005-0000-0000-000034000000}"/>
    <cellStyle name="Moneda 2 4" xfId="22" xr:uid="{00000000-0005-0000-0000-000035000000}"/>
    <cellStyle name="Moneda 2 5" xfId="50" xr:uid="{00000000-0005-0000-0000-000036000000}"/>
    <cellStyle name="Moneda 3" xfId="5" xr:uid="{00000000-0005-0000-0000-000037000000}"/>
    <cellStyle name="Moneda 3 2" xfId="15" xr:uid="{00000000-0005-0000-0000-000038000000}"/>
    <cellStyle name="Moneda 3 2 2" xfId="36" xr:uid="{00000000-0005-0000-0000-000039000000}"/>
    <cellStyle name="Moneda 3 2 3" xfId="64" xr:uid="{00000000-0005-0000-0000-00003A000000}"/>
    <cellStyle name="Moneda 3 3" xfId="26" xr:uid="{00000000-0005-0000-0000-00003B000000}"/>
    <cellStyle name="Moneda 3 4" xfId="54" xr:uid="{00000000-0005-0000-0000-00003C000000}"/>
    <cellStyle name="Moneda 4" xfId="9" xr:uid="{00000000-0005-0000-0000-00003D000000}"/>
    <cellStyle name="Moneda 4 2" xfId="30" xr:uid="{00000000-0005-0000-0000-00003E000000}"/>
    <cellStyle name="Moneda 4 3" xfId="58" xr:uid="{00000000-0005-0000-0000-00003F000000}"/>
    <cellStyle name="Moneda 5" xfId="19" xr:uid="{00000000-0005-0000-0000-000040000000}"/>
    <cellStyle name="Moneda 5 2" xfId="40" xr:uid="{00000000-0005-0000-0000-000041000000}"/>
    <cellStyle name="Moneda 5 3" xfId="68" xr:uid="{00000000-0005-0000-0000-000042000000}"/>
    <cellStyle name="Moneda 6" xfId="20" xr:uid="{00000000-0005-0000-0000-000043000000}"/>
    <cellStyle name="Moneda 7" xfId="41" xr:uid="{00000000-0005-0000-0000-000044000000}"/>
    <cellStyle name="Moneda 8" xfId="43" xr:uid="{00000000-0005-0000-0000-000045000000}"/>
    <cellStyle name="Moneda 9" xfId="42" xr:uid="{00000000-0005-0000-0000-000046000000}"/>
    <cellStyle name="Normal" xfId="0" builtinId="0"/>
    <cellStyle name="Normal 2" xfId="71" xr:uid="{00000000-0005-0000-0000-000048000000}"/>
    <cellStyle name="Normal 2 2" xfId="70" xr:uid="{00000000-0005-0000-0000-000049000000}"/>
    <cellStyle name="Porcentual 4" xfId="72" xr:uid="{00000000-0005-0000-0000-00004A000000}"/>
  </cellStyles>
  <dxfs count="40">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E6EFFD"/>
      <color rgb="FF4A7EFF"/>
      <color rgb="FF33A584"/>
      <color rgb="FF81ABFF"/>
      <color rgb="FF3772FF"/>
      <color rgb="FF2AA0B0"/>
      <color rgb="FF00939B"/>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6" Type="http://schemas.openxmlformats.org/officeDocument/2006/relationships/image" Target="../media/image1.png"/><Relationship Id="rId5" Type="http://schemas.openxmlformats.org/officeDocument/2006/relationships/hyperlink" Target="#'Modelo 5'!A1"/><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1023937</xdr:colOff>
      <xdr:row>11</xdr:row>
      <xdr:rowOff>35719</xdr:rowOff>
    </xdr:from>
    <xdr:to>
      <xdr:col>3</xdr:col>
      <xdr:colOff>1549136</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1045368</xdr:colOff>
      <xdr:row>10</xdr:row>
      <xdr:rowOff>21431</xdr:rowOff>
    </xdr:from>
    <xdr:to>
      <xdr:col>3</xdr:col>
      <xdr:colOff>1570567</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1975306" y="677227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1054893</xdr:colOff>
      <xdr:row>9</xdr:row>
      <xdr:rowOff>102394</xdr:rowOff>
    </xdr:from>
    <xdr:to>
      <xdr:col>3</xdr:col>
      <xdr:colOff>1580092</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1984831" y="6234113"/>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1064418</xdr:colOff>
      <xdr:row>8</xdr:row>
      <xdr:rowOff>88107</xdr:rowOff>
    </xdr:from>
    <xdr:to>
      <xdr:col>3</xdr:col>
      <xdr:colOff>1589617</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1994356" y="5672138"/>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1023937</xdr:colOff>
      <xdr:row>12</xdr:row>
      <xdr:rowOff>35719</xdr:rowOff>
    </xdr:from>
    <xdr:to>
      <xdr:col>3</xdr:col>
      <xdr:colOff>1549136</xdr:colOff>
      <xdr:row>12</xdr:row>
      <xdr:rowOff>452438</xdr:rowOff>
    </xdr:to>
    <xdr:sp macro="" textlink="">
      <xdr:nvSpPr>
        <xdr:cNvPr id="10" name="Flecha derecha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xdr:colOff>
      <xdr:row>0</xdr:row>
      <xdr:rowOff>166687</xdr:rowOff>
    </xdr:from>
    <xdr:to>
      <xdr:col>1</xdr:col>
      <xdr:colOff>2405063</xdr:colOff>
      <xdr:row>2</xdr:row>
      <xdr:rowOff>142874</xdr:rowOff>
    </xdr:to>
    <xdr:pic>
      <xdr:nvPicPr>
        <xdr:cNvPr id="12" name="Imagen 11">
          <a:extLst>
            <a:ext uri="{FF2B5EF4-FFF2-40B4-BE49-F238E27FC236}">
              <a16:creationId xmlns:a16="http://schemas.microsoft.com/office/drawing/2014/main" id="{05A82511-E740-412B-98BF-D409F342E0B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 y="166687"/>
          <a:ext cx="2881312" cy="6310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31295</xdr:colOff>
      <xdr:row>0</xdr:row>
      <xdr:rowOff>73477</xdr:rowOff>
    </xdr:from>
    <xdr:to>
      <xdr:col>2</xdr:col>
      <xdr:colOff>1719262</xdr:colOff>
      <xdr:row>2</xdr:row>
      <xdr:rowOff>142874</xdr:rowOff>
    </xdr:to>
    <xdr:pic>
      <xdr:nvPicPr>
        <xdr:cNvPr id="3" name="Imagen 2">
          <a:extLst>
            <a:ext uri="{FF2B5EF4-FFF2-40B4-BE49-F238E27FC236}">
              <a16:creationId xmlns:a16="http://schemas.microsoft.com/office/drawing/2014/main" id="{76F9B949-BCF2-49F1-B85D-9ACB4E4E86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95" y="73477"/>
          <a:ext cx="3473905" cy="73614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PI/PLANEACION/PLAN%20DE%20ACCION%202019/ENERO/Mapa%20de%20Riesgos%20de%20Seguridad%20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DIGITAL"/>
      <sheetName val="Hoja3"/>
      <sheetName val="Hoja4"/>
      <sheetName val="Hoja6"/>
      <sheetName val="Matriz de calificación"/>
      <sheetName val="Control de Cambios"/>
      <sheetName val="Hoja5"/>
      <sheetName val="AMENAZAS"/>
      <sheetName val="VULNERABILIDADES"/>
      <sheetName val="TIPO DE RIESGO"/>
    </sheetNames>
    <sheetDataSet>
      <sheetData sheetId="0"/>
      <sheetData sheetId="1"/>
      <sheetData sheetId="2"/>
      <sheetData sheetId="3"/>
      <sheetData sheetId="4"/>
      <sheetData sheetId="5"/>
      <sheetData sheetId="6">
        <row r="20">
          <cell r="L20" t="str">
            <v>ProbableModerado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showGridLines="0" topLeftCell="A7" zoomScale="80" zoomScaleNormal="80" workbookViewId="0">
      <selection activeCell="C14" sqref="C14"/>
    </sheetView>
    <sheetView workbookViewId="1">
      <selection sqref="A1:B3"/>
    </sheetView>
  </sheetViews>
  <sheetFormatPr baseColWidth="10" defaultColWidth="11.5703125" defaultRowHeight="16.5" x14ac:dyDescent="0.3"/>
  <cols>
    <col min="1" max="1" width="7.140625" style="1" customWidth="1"/>
    <col min="2" max="2" width="36.5703125" style="1" customWidth="1"/>
    <col min="3" max="3" width="120.140625" style="1" customWidth="1"/>
    <col min="4" max="4" width="41"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42"/>
      <c r="B1" s="43"/>
      <c r="C1" s="44" t="s">
        <v>140</v>
      </c>
      <c r="D1" s="8" t="s">
        <v>141</v>
      </c>
    </row>
    <row r="2" spans="1:4" ht="28.5" customHeight="1" x14ac:dyDescent="0.3">
      <c r="A2" s="43"/>
      <c r="B2" s="43"/>
      <c r="C2" s="44"/>
      <c r="D2" s="8" t="s">
        <v>142</v>
      </c>
    </row>
    <row r="3" spans="1:4" ht="24" customHeight="1" x14ac:dyDescent="0.3">
      <c r="A3" s="43"/>
      <c r="B3" s="43"/>
      <c r="C3" s="44"/>
      <c r="D3" s="8" t="s">
        <v>143</v>
      </c>
    </row>
    <row r="4" spans="1:4" x14ac:dyDescent="0.3">
      <c r="A4" s="9"/>
      <c r="B4" s="9"/>
      <c r="C4" s="9"/>
      <c r="D4" s="9"/>
    </row>
    <row r="5" spans="1:4" ht="409.5" customHeight="1" x14ac:dyDescent="0.3">
      <c r="A5" s="45" t="s">
        <v>144</v>
      </c>
      <c r="B5" s="46"/>
      <c r="C5" s="46"/>
      <c r="D5" s="47"/>
    </row>
    <row r="6" spans="1:4" x14ac:dyDescent="0.3">
      <c r="A6" s="9"/>
      <c r="B6" s="10"/>
      <c r="C6" s="11"/>
      <c r="D6" s="11"/>
    </row>
    <row r="7" spans="1:4" ht="52.5" customHeight="1" x14ac:dyDescent="0.3">
      <c r="A7" s="12" t="s">
        <v>1</v>
      </c>
      <c r="B7" s="48" t="s">
        <v>112</v>
      </c>
      <c r="C7" s="49"/>
      <c r="D7" s="12" t="s">
        <v>2</v>
      </c>
    </row>
    <row r="8" spans="1:4" s="2" customFormat="1" ht="42.75" customHeight="1" x14ac:dyDescent="0.3">
      <c r="A8" s="51" t="s">
        <v>105</v>
      </c>
      <c r="B8" s="52"/>
      <c r="C8" s="52"/>
      <c r="D8" s="53"/>
    </row>
    <row r="9" spans="1:4" s="2" customFormat="1" ht="42.75" customHeight="1" x14ac:dyDescent="0.3">
      <c r="A9" s="13">
        <v>1</v>
      </c>
      <c r="B9" s="50" t="s">
        <v>106</v>
      </c>
      <c r="C9" s="50"/>
      <c r="D9" s="14"/>
    </row>
    <row r="10" spans="1:4" s="2" customFormat="1" ht="48.75" customHeight="1" x14ac:dyDescent="0.3">
      <c r="A10" s="13">
        <v>2</v>
      </c>
      <c r="B10" s="40" t="s">
        <v>107</v>
      </c>
      <c r="C10" s="41"/>
      <c r="D10" s="14"/>
    </row>
    <row r="11" spans="1:4" s="2" customFormat="1" ht="39.75" customHeight="1" x14ac:dyDescent="0.3">
      <c r="A11" s="13">
        <v>3</v>
      </c>
      <c r="B11" s="40" t="s">
        <v>108</v>
      </c>
      <c r="C11" s="41"/>
      <c r="D11" s="14"/>
    </row>
    <row r="12" spans="1:4" s="2" customFormat="1" ht="39.75" customHeight="1" x14ac:dyDescent="0.3">
      <c r="A12" s="13">
        <v>4</v>
      </c>
      <c r="B12" s="40" t="s">
        <v>134</v>
      </c>
      <c r="C12" s="41"/>
      <c r="D12" s="14"/>
    </row>
    <row r="13" spans="1:4" s="2" customFormat="1" ht="39.75" customHeight="1" x14ac:dyDescent="0.3">
      <c r="A13" s="13">
        <v>5</v>
      </c>
      <c r="B13" s="40" t="s">
        <v>135</v>
      </c>
      <c r="C13" s="41"/>
      <c r="D13" s="14"/>
    </row>
  </sheetData>
  <mergeCells count="10">
    <mergeCell ref="B13:C13"/>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13:C13" location="'Modelo 5'!A1" display="Modelo 5 (Plan de Tratamiento de Riesgos)" xr:uid="{00000000-0004-0000-0000-000003000000}"/>
    <hyperlink ref="B9:C9" location="'Modelo 1'!Área_de_impresión" display="Modelo 1. Tipo Excel" xr:uid="{00000000-0004-0000-0000-000004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47"/>
  <sheetViews>
    <sheetView showGridLines="0" tabSelected="1" topLeftCell="AG35" zoomScale="90" zoomScaleNormal="90" zoomScaleSheetLayoutView="90" workbookViewId="0">
      <selection activeCell="AO44" sqref="AO44"/>
    </sheetView>
    <sheetView tabSelected="1" topLeftCell="A11" workbookViewId="1">
      <pane xSplit="5" ySplit="2" topLeftCell="AE13" activePane="bottomRight" state="frozen"/>
      <selection activeCell="A11" sqref="A11"/>
      <selection pane="topRight" activeCell="F11" sqref="F11"/>
      <selection pane="bottomLeft" activeCell="A13" sqref="A13"/>
      <selection pane="bottomRight" activeCell="AH13" sqref="AH13:AH18"/>
    </sheetView>
  </sheetViews>
  <sheetFormatPr baseColWidth="10" defaultColWidth="11.42578125" defaultRowHeight="12" x14ac:dyDescent="0.2"/>
  <cols>
    <col min="1" max="1" width="4.85546875" style="28" customWidth="1"/>
    <col min="2" max="2" width="21.85546875" style="17" customWidth="1"/>
    <col min="3" max="4" width="26.42578125" style="33" customWidth="1"/>
    <col min="5" max="5" width="29" style="33" customWidth="1"/>
    <col min="6" max="6" width="41.85546875" style="33" customWidth="1"/>
    <col min="7" max="8" width="25.28515625" style="33" customWidth="1"/>
    <col min="9" max="9" width="14.140625" style="35" customWidth="1"/>
    <col min="10" max="10" width="10.42578125" style="35" customWidth="1"/>
    <col min="11" max="11" width="8" style="35" customWidth="1"/>
    <col min="12" max="12" width="8.85546875" style="17" customWidth="1"/>
    <col min="13" max="13" width="36.7109375" style="17" customWidth="1"/>
    <col min="14" max="14" width="15.28515625" style="17" customWidth="1"/>
    <col min="15" max="15" width="10.42578125" style="17" customWidth="1"/>
    <col min="16" max="16" width="17.5703125" style="17" customWidth="1"/>
    <col min="17" max="21" width="18.5703125" style="17" customWidth="1"/>
    <col min="22" max="22" width="8.85546875" style="17" customWidth="1"/>
    <col min="23" max="23" width="11.7109375" style="35" customWidth="1"/>
    <col min="24" max="24" width="11.42578125" style="35" customWidth="1"/>
    <col min="25" max="25" width="8.7109375" style="17" customWidth="1"/>
    <col min="26" max="26" width="7.28515625" style="17" customWidth="1"/>
    <col min="27" max="27" width="9.85546875" style="17" customWidth="1"/>
    <col min="28" max="28" width="7.5703125" style="17" customWidth="1"/>
    <col min="29" max="29" width="15.5703125" style="17" customWidth="1"/>
    <col min="30" max="30" width="13.85546875" style="17" customWidth="1"/>
    <col min="31" max="31" width="8" style="17" customWidth="1"/>
    <col min="32" max="32" width="12.5703125" style="36" customWidth="1"/>
    <col min="33" max="33" width="9.42578125" style="36" customWidth="1"/>
    <col min="34" max="34" width="16.42578125" style="36" customWidth="1"/>
    <col min="35" max="35" width="15.28515625" style="36" customWidth="1"/>
    <col min="36" max="38" width="11.42578125" style="17" customWidth="1"/>
    <col min="39" max="39" width="16.5703125" style="17" customWidth="1"/>
    <col min="40" max="40" width="76.85546875" style="20" customWidth="1"/>
    <col min="41" max="16384" width="11.42578125" style="17"/>
  </cols>
  <sheetData>
    <row r="1" spans="1:50" ht="26.25" customHeight="1" x14ac:dyDescent="0.2">
      <c r="A1" s="54"/>
      <c r="B1" s="54"/>
      <c r="C1" s="54"/>
      <c r="D1" s="67" t="s">
        <v>139</v>
      </c>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5" t="s">
        <v>214</v>
      </c>
      <c r="AN1" s="65"/>
    </row>
    <row r="2" spans="1:50" ht="26.25" customHeight="1" x14ac:dyDescent="0.2">
      <c r="A2" s="54"/>
      <c r="B2" s="54"/>
      <c r="C2" s="54"/>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5" t="s">
        <v>215</v>
      </c>
      <c r="AN2" s="65"/>
    </row>
    <row r="3" spans="1:50" ht="26.25" customHeight="1" x14ac:dyDescent="0.2">
      <c r="A3" s="54"/>
      <c r="B3" s="54"/>
      <c r="C3" s="54"/>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5" t="s">
        <v>216</v>
      </c>
      <c r="AN3" s="65"/>
    </row>
    <row r="4" spans="1:50" ht="21.75" customHeight="1" x14ac:dyDescent="0.2">
      <c r="A4" s="18"/>
      <c r="B4" s="18"/>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50" s="20" customFormat="1" ht="44.25" customHeight="1" x14ac:dyDescent="0.2">
      <c r="A5" s="56" t="s">
        <v>109</v>
      </c>
      <c r="B5" s="56"/>
      <c r="C5" s="56"/>
      <c r="D5" s="56"/>
      <c r="E5" s="57" t="s">
        <v>177</v>
      </c>
      <c r="F5" s="58"/>
      <c r="G5" s="58"/>
      <c r="H5" s="58"/>
      <c r="I5" s="58"/>
      <c r="J5" s="58"/>
      <c r="K5" s="58"/>
      <c r="L5" s="58"/>
      <c r="M5" s="58"/>
      <c r="N5" s="58"/>
    </row>
    <row r="6" spans="1:50" ht="39" customHeight="1" x14ac:dyDescent="0.2">
      <c r="A6" s="56" t="s">
        <v>110</v>
      </c>
      <c r="B6" s="56"/>
      <c r="C6" s="56"/>
      <c r="D6" s="56"/>
      <c r="E6" s="57" t="s">
        <v>178</v>
      </c>
      <c r="F6" s="58"/>
      <c r="G6" s="58"/>
      <c r="H6" s="58"/>
      <c r="I6" s="58"/>
      <c r="J6" s="58"/>
      <c r="K6" s="58"/>
      <c r="L6" s="58"/>
      <c r="M6" s="58"/>
      <c r="N6" s="58"/>
      <c r="O6" s="19"/>
      <c r="P6" s="19"/>
      <c r="Q6" s="19"/>
      <c r="R6" s="19"/>
      <c r="S6" s="19"/>
      <c r="T6" s="19"/>
      <c r="U6" s="19"/>
      <c r="V6" s="19"/>
      <c r="W6" s="19"/>
      <c r="X6" s="19"/>
      <c r="Y6" s="19"/>
      <c r="Z6" s="19"/>
      <c r="AA6" s="19"/>
      <c r="AB6" s="19"/>
      <c r="AC6" s="19"/>
      <c r="AD6" s="19"/>
      <c r="AE6" s="19"/>
      <c r="AF6" s="19"/>
      <c r="AG6" s="19"/>
      <c r="AH6" s="19"/>
      <c r="AI6" s="19"/>
    </row>
    <row r="7" spans="1:50" ht="41.25" customHeight="1" x14ac:dyDescent="0.2">
      <c r="A7" s="56" t="s">
        <v>111</v>
      </c>
      <c r="B7" s="56"/>
      <c r="C7" s="56"/>
      <c r="D7" s="56"/>
      <c r="E7" s="57" t="s">
        <v>179</v>
      </c>
      <c r="F7" s="58"/>
      <c r="G7" s="58"/>
      <c r="H7" s="58"/>
      <c r="I7" s="58"/>
      <c r="J7" s="58"/>
      <c r="K7" s="58"/>
      <c r="L7" s="58"/>
      <c r="M7" s="58"/>
      <c r="N7" s="58"/>
      <c r="O7" s="19"/>
      <c r="P7" s="19"/>
      <c r="Q7" s="19"/>
      <c r="R7" s="19"/>
      <c r="S7" s="19"/>
      <c r="T7" s="19"/>
      <c r="U7" s="19"/>
      <c r="V7" s="19"/>
      <c r="W7" s="19"/>
      <c r="X7" s="19"/>
      <c r="Y7" s="19"/>
      <c r="Z7" s="19"/>
      <c r="AA7" s="19"/>
      <c r="AB7" s="19"/>
      <c r="AC7" s="19"/>
      <c r="AD7" s="19"/>
      <c r="AE7" s="19"/>
      <c r="AF7" s="19"/>
      <c r="AG7" s="19"/>
      <c r="AH7" s="19"/>
      <c r="AI7" s="19"/>
    </row>
    <row r="8" spans="1:50" ht="12" customHeight="1" x14ac:dyDescent="0.2">
      <c r="A8" s="21"/>
      <c r="B8" s="21"/>
      <c r="C8" s="21"/>
      <c r="D8" s="22"/>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50" s="23" customFormat="1" ht="34.5" customHeight="1" x14ac:dyDescent="0.2">
      <c r="A9" s="56" t="s">
        <v>0</v>
      </c>
      <c r="B9" s="56"/>
      <c r="C9" s="56"/>
      <c r="D9" s="56"/>
      <c r="E9" s="58" t="s">
        <v>180</v>
      </c>
      <c r="F9" s="58"/>
      <c r="G9" s="58"/>
      <c r="H9" s="58"/>
      <c r="I9" s="58"/>
      <c r="J9" s="58"/>
      <c r="K9" s="58"/>
      <c r="L9" s="58"/>
      <c r="M9" s="58"/>
      <c r="N9" s="58"/>
      <c r="AN9" s="37"/>
    </row>
    <row r="10" spans="1:50" ht="11.25" customHeight="1" x14ac:dyDescent="0.2">
      <c r="A10" s="18"/>
      <c r="B10" s="18"/>
      <c r="C10" s="18"/>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50" ht="19.5" customHeight="1" x14ac:dyDescent="0.2">
      <c r="A11" s="55" t="s">
        <v>3</v>
      </c>
      <c r="B11" s="55"/>
      <c r="C11" s="55"/>
      <c r="D11" s="55"/>
      <c r="E11" s="55"/>
      <c r="F11" s="55"/>
      <c r="G11" s="55"/>
      <c r="H11" s="24"/>
      <c r="I11" s="71" t="s">
        <v>117</v>
      </c>
      <c r="J11" s="71"/>
      <c r="K11" s="71"/>
      <c r="L11" s="68" t="s">
        <v>118</v>
      </c>
      <c r="M11" s="69"/>
      <c r="N11" s="69"/>
      <c r="O11" s="69"/>
      <c r="P11" s="69"/>
      <c r="Q11" s="69"/>
      <c r="R11" s="69"/>
      <c r="S11" s="69"/>
      <c r="T11" s="69"/>
      <c r="U11" s="69"/>
      <c r="V11" s="69"/>
      <c r="W11" s="69"/>
      <c r="X11" s="69"/>
      <c r="Y11" s="69"/>
      <c r="Z11" s="69"/>
      <c r="AA11" s="69"/>
      <c r="AB11" s="69"/>
      <c r="AC11" s="69"/>
      <c r="AD11" s="69"/>
      <c r="AE11" s="69"/>
      <c r="AF11" s="69"/>
      <c r="AG11" s="104" t="s">
        <v>4</v>
      </c>
      <c r="AH11" s="105"/>
      <c r="AI11" s="105"/>
      <c r="AJ11" s="105"/>
      <c r="AK11" s="105"/>
      <c r="AL11" s="105"/>
      <c r="AM11" s="105"/>
      <c r="AN11" s="105"/>
      <c r="AO11" s="105"/>
      <c r="AP11" s="105"/>
      <c r="AQ11" s="105"/>
      <c r="AR11" s="105"/>
      <c r="AS11" s="105"/>
      <c r="AT11" s="105"/>
      <c r="AU11" s="105"/>
      <c r="AV11" s="105"/>
      <c r="AW11" s="105"/>
      <c r="AX11" s="105"/>
    </row>
    <row r="12" spans="1:50" ht="102.75" customHeight="1" x14ac:dyDescent="0.2">
      <c r="A12" s="25" t="s">
        <v>5</v>
      </c>
      <c r="B12" s="25" t="s">
        <v>6</v>
      </c>
      <c r="C12" s="25" t="s">
        <v>7</v>
      </c>
      <c r="D12" s="25" t="s">
        <v>113</v>
      </c>
      <c r="E12" s="25" t="s">
        <v>114</v>
      </c>
      <c r="F12" s="25" t="s">
        <v>115</v>
      </c>
      <c r="G12" s="25" t="s">
        <v>116</v>
      </c>
      <c r="H12" s="25" t="s">
        <v>193</v>
      </c>
      <c r="I12" s="26" t="s">
        <v>8</v>
      </c>
      <c r="J12" s="26" t="s">
        <v>9</v>
      </c>
      <c r="K12" s="26" t="s">
        <v>10</v>
      </c>
      <c r="L12" s="26" t="s">
        <v>11</v>
      </c>
      <c r="M12" s="25" t="s">
        <v>12</v>
      </c>
      <c r="N12" s="25" t="s">
        <v>13</v>
      </c>
      <c r="O12" s="25" t="s">
        <v>136</v>
      </c>
      <c r="P12" s="25" t="s">
        <v>137</v>
      </c>
      <c r="Q12" s="25" t="s">
        <v>119</v>
      </c>
      <c r="R12" s="25" t="s">
        <v>120</v>
      </c>
      <c r="S12" s="25" t="s">
        <v>121</v>
      </c>
      <c r="T12" s="25" t="s">
        <v>122</v>
      </c>
      <c r="U12" s="25" t="s">
        <v>138</v>
      </c>
      <c r="V12" s="25" t="s">
        <v>14</v>
      </c>
      <c r="W12" s="25" t="s">
        <v>123</v>
      </c>
      <c r="X12" s="25" t="s">
        <v>124</v>
      </c>
      <c r="Y12" s="25" t="s">
        <v>125</v>
      </c>
      <c r="Z12" s="25" t="s">
        <v>127</v>
      </c>
      <c r="AA12" s="25" t="s">
        <v>128</v>
      </c>
      <c r="AB12" s="25" t="s">
        <v>129</v>
      </c>
      <c r="AC12" s="25" t="s">
        <v>130</v>
      </c>
      <c r="AD12" s="25" t="s">
        <v>8</v>
      </c>
      <c r="AE12" s="25" t="s">
        <v>9</v>
      </c>
      <c r="AF12" s="25" t="s">
        <v>10</v>
      </c>
      <c r="AG12" s="27" t="s">
        <v>15</v>
      </c>
      <c r="AH12" s="27" t="s">
        <v>16</v>
      </c>
      <c r="AI12" s="27" t="s">
        <v>131</v>
      </c>
      <c r="AJ12" s="27" t="s">
        <v>132</v>
      </c>
      <c r="AK12" s="27" t="s">
        <v>17</v>
      </c>
      <c r="AL12" s="27" t="s">
        <v>18</v>
      </c>
      <c r="AM12" s="27" t="s">
        <v>19</v>
      </c>
      <c r="AN12" s="39" t="s">
        <v>20</v>
      </c>
      <c r="AO12" s="108" t="s">
        <v>191</v>
      </c>
      <c r="AP12" s="108"/>
      <c r="AQ12" s="108"/>
      <c r="AR12" s="108"/>
      <c r="AS12" s="108"/>
      <c r="AT12" s="108" t="s">
        <v>192</v>
      </c>
      <c r="AU12" s="108"/>
      <c r="AV12" s="108"/>
      <c r="AW12" s="108"/>
      <c r="AX12" s="108"/>
    </row>
    <row r="13" spans="1:50" s="28" customFormat="1" ht="141.75" customHeight="1" x14ac:dyDescent="0.25">
      <c r="A13" s="59">
        <v>1</v>
      </c>
      <c r="B13" s="60" t="s">
        <v>104</v>
      </c>
      <c r="C13" s="61" t="s">
        <v>217</v>
      </c>
      <c r="D13" s="62" t="s">
        <v>145</v>
      </c>
      <c r="E13" s="63" t="s">
        <v>206</v>
      </c>
      <c r="F13" s="63" t="s">
        <v>168</v>
      </c>
      <c r="G13" s="63" t="s">
        <v>146</v>
      </c>
      <c r="H13" s="72" t="s">
        <v>212</v>
      </c>
      <c r="I13" s="65" t="s">
        <v>27</v>
      </c>
      <c r="J13" s="65" t="s">
        <v>24</v>
      </c>
      <c r="K13" s="66" t="s">
        <v>166</v>
      </c>
      <c r="L13" s="65" t="s">
        <v>147</v>
      </c>
      <c r="M13" s="65" t="s">
        <v>148</v>
      </c>
      <c r="N13" s="65" t="s">
        <v>149</v>
      </c>
      <c r="O13" s="65">
        <v>15</v>
      </c>
      <c r="P13" s="65">
        <v>15</v>
      </c>
      <c r="Q13" s="65">
        <v>15</v>
      </c>
      <c r="R13" s="65">
        <v>15</v>
      </c>
      <c r="S13" s="65">
        <v>15</v>
      </c>
      <c r="T13" s="65">
        <v>15</v>
      </c>
      <c r="U13" s="65">
        <v>10</v>
      </c>
      <c r="V13" s="64">
        <f>SUM(O13:U13)</f>
        <v>100</v>
      </c>
      <c r="W13" s="64" t="str">
        <f>IF(V13&lt;=85, "Débil", IF(V13&lt;=95,"Moderado","Fuerte"))</f>
        <v>Fuerte</v>
      </c>
      <c r="X13" s="64" t="s">
        <v>126</v>
      </c>
      <c r="Y13" s="64" t="s">
        <v>126</v>
      </c>
      <c r="Z13" s="64">
        <f>IF(Y13="Fuerte", 100, IF(Y13="Moderado",50, IF(Y13="Débil",0, "")))</f>
        <v>100</v>
      </c>
      <c r="AA13" s="64">
        <f>AVERAGE(V13,Z13)</f>
        <v>100</v>
      </c>
      <c r="AB13" s="64">
        <f>AVERAGE(AA13:AA18)</f>
        <v>75</v>
      </c>
      <c r="AC13" s="64" t="str">
        <f>IF(AB13&lt;=50, "Débil", IF(AB13&lt;=99,"Moderado","Fuerte"))</f>
        <v>Moderado</v>
      </c>
      <c r="AD13" s="65" t="s">
        <v>150</v>
      </c>
      <c r="AE13" s="65" t="s">
        <v>24</v>
      </c>
      <c r="AF13" s="66" t="s">
        <v>30</v>
      </c>
      <c r="AG13" s="65" t="s">
        <v>133</v>
      </c>
      <c r="AH13" s="63" t="s">
        <v>186</v>
      </c>
      <c r="AI13" s="65" t="s">
        <v>151</v>
      </c>
      <c r="AJ13" s="65" t="s">
        <v>152</v>
      </c>
      <c r="AK13" s="70">
        <v>43497</v>
      </c>
      <c r="AL13" s="70">
        <v>43830</v>
      </c>
      <c r="AM13" s="63" t="s">
        <v>201</v>
      </c>
      <c r="AN13" s="82" t="s">
        <v>219</v>
      </c>
      <c r="AO13" s="109" t="s">
        <v>224</v>
      </c>
      <c r="AP13" s="109"/>
      <c r="AQ13" s="109"/>
      <c r="AR13" s="109"/>
      <c r="AS13" s="109"/>
      <c r="AT13" s="94" t="s">
        <v>202</v>
      </c>
      <c r="AU13" s="95"/>
      <c r="AV13" s="95"/>
      <c r="AW13" s="95"/>
      <c r="AX13" s="96"/>
    </row>
    <row r="14" spans="1:50" s="28" customFormat="1" ht="60" customHeight="1" x14ac:dyDescent="0.25">
      <c r="A14" s="59"/>
      <c r="B14" s="60"/>
      <c r="C14" s="61"/>
      <c r="D14" s="62"/>
      <c r="E14" s="63"/>
      <c r="F14" s="63"/>
      <c r="G14" s="63"/>
      <c r="H14" s="74"/>
      <c r="I14" s="65"/>
      <c r="J14" s="65"/>
      <c r="K14" s="66"/>
      <c r="L14" s="65"/>
      <c r="M14" s="65"/>
      <c r="N14" s="65"/>
      <c r="O14" s="65"/>
      <c r="P14" s="65"/>
      <c r="Q14" s="65"/>
      <c r="R14" s="65"/>
      <c r="S14" s="65"/>
      <c r="T14" s="65"/>
      <c r="U14" s="65"/>
      <c r="V14" s="64"/>
      <c r="W14" s="64"/>
      <c r="X14" s="64"/>
      <c r="Y14" s="64"/>
      <c r="Z14" s="64"/>
      <c r="AA14" s="64"/>
      <c r="AB14" s="64"/>
      <c r="AC14" s="64"/>
      <c r="AD14" s="65"/>
      <c r="AE14" s="65"/>
      <c r="AF14" s="66"/>
      <c r="AG14" s="65"/>
      <c r="AH14" s="63"/>
      <c r="AI14" s="65"/>
      <c r="AJ14" s="65"/>
      <c r="AK14" s="70"/>
      <c r="AL14" s="70"/>
      <c r="AM14" s="63"/>
      <c r="AN14" s="83"/>
      <c r="AO14" s="109" t="s">
        <v>203</v>
      </c>
      <c r="AP14" s="109"/>
      <c r="AQ14" s="109"/>
      <c r="AR14" s="109"/>
      <c r="AS14" s="109"/>
      <c r="AT14" s="97" t="s">
        <v>204</v>
      </c>
      <c r="AU14" s="95"/>
      <c r="AV14" s="95"/>
      <c r="AW14" s="95"/>
      <c r="AX14" s="96"/>
    </row>
    <row r="15" spans="1:50" s="28" customFormat="1" ht="51" customHeight="1" x14ac:dyDescent="0.25">
      <c r="A15" s="59"/>
      <c r="B15" s="60"/>
      <c r="C15" s="61"/>
      <c r="D15" s="62"/>
      <c r="E15" s="63"/>
      <c r="F15" s="63"/>
      <c r="G15" s="63" t="s">
        <v>181</v>
      </c>
      <c r="H15" s="72" t="s">
        <v>200</v>
      </c>
      <c r="I15" s="65"/>
      <c r="J15" s="65"/>
      <c r="K15" s="66"/>
      <c r="L15" s="65"/>
      <c r="M15" s="65" t="s">
        <v>153</v>
      </c>
      <c r="N15" s="65" t="s">
        <v>43</v>
      </c>
      <c r="O15" s="65">
        <v>15</v>
      </c>
      <c r="P15" s="65">
        <v>15</v>
      </c>
      <c r="Q15" s="65">
        <v>0</v>
      </c>
      <c r="R15" s="65">
        <v>15</v>
      </c>
      <c r="S15" s="65">
        <v>0</v>
      </c>
      <c r="T15" s="65">
        <v>0</v>
      </c>
      <c r="U15" s="65">
        <v>5</v>
      </c>
      <c r="V15" s="64">
        <f>SUM(O15:U15)</f>
        <v>50</v>
      </c>
      <c r="W15" s="64" t="str">
        <f>IF(V15&lt;=85, "Débil", IF(V15&lt;=95,"Moderado","Fuerte"))</f>
        <v>Débil</v>
      </c>
      <c r="X15" s="64" t="s">
        <v>25</v>
      </c>
      <c r="Y15" s="64" t="s">
        <v>154</v>
      </c>
      <c r="Z15" s="64">
        <f>IF(Y15="Fuerte", 100, IF(Y15="Moderado",50, IF(Y15="Débil",0, "")))</f>
        <v>0</v>
      </c>
      <c r="AA15" s="64">
        <f>AVERAGE(V15,Z15)</f>
        <v>25</v>
      </c>
      <c r="AB15" s="64"/>
      <c r="AC15" s="64"/>
      <c r="AD15" s="65"/>
      <c r="AE15" s="65"/>
      <c r="AF15" s="66"/>
      <c r="AG15" s="65"/>
      <c r="AH15" s="63"/>
      <c r="AI15" s="65"/>
      <c r="AJ15" s="65"/>
      <c r="AK15" s="70"/>
      <c r="AL15" s="70"/>
      <c r="AM15" s="63"/>
      <c r="AN15" s="83"/>
      <c r="AO15" s="109" t="s">
        <v>225</v>
      </c>
      <c r="AP15" s="109"/>
      <c r="AQ15" s="109"/>
      <c r="AR15" s="109"/>
      <c r="AS15" s="109"/>
      <c r="AT15" s="97" t="s">
        <v>205</v>
      </c>
      <c r="AU15" s="95"/>
      <c r="AV15" s="95"/>
      <c r="AW15" s="95"/>
      <c r="AX15" s="96"/>
    </row>
    <row r="16" spans="1:50" s="28" customFormat="1" ht="60" customHeight="1" x14ac:dyDescent="0.25">
      <c r="A16" s="59"/>
      <c r="B16" s="60"/>
      <c r="C16" s="61"/>
      <c r="D16" s="62"/>
      <c r="E16" s="63"/>
      <c r="F16" s="63"/>
      <c r="G16" s="63"/>
      <c r="H16" s="73"/>
      <c r="I16" s="65"/>
      <c r="J16" s="65"/>
      <c r="K16" s="66"/>
      <c r="L16" s="65"/>
      <c r="M16" s="65"/>
      <c r="N16" s="65"/>
      <c r="O16" s="65"/>
      <c r="P16" s="65"/>
      <c r="Q16" s="65"/>
      <c r="R16" s="65"/>
      <c r="S16" s="65"/>
      <c r="T16" s="65"/>
      <c r="U16" s="65"/>
      <c r="V16" s="64"/>
      <c r="W16" s="64"/>
      <c r="X16" s="64"/>
      <c r="Y16" s="64"/>
      <c r="Z16" s="64"/>
      <c r="AA16" s="64"/>
      <c r="AB16" s="64"/>
      <c r="AC16" s="64"/>
      <c r="AD16" s="65" t="s">
        <v>26</v>
      </c>
      <c r="AE16" s="65" t="s">
        <v>24</v>
      </c>
      <c r="AF16" s="66"/>
      <c r="AG16" s="65" t="s">
        <v>133</v>
      </c>
      <c r="AH16" s="63"/>
      <c r="AI16" s="65"/>
      <c r="AJ16" s="65"/>
      <c r="AK16" s="70"/>
      <c r="AL16" s="70"/>
      <c r="AM16" s="63"/>
      <c r="AN16" s="83"/>
      <c r="AO16" s="109" t="s">
        <v>226</v>
      </c>
      <c r="AP16" s="109"/>
      <c r="AQ16" s="109"/>
      <c r="AR16" s="109"/>
      <c r="AS16" s="109"/>
      <c r="AT16" s="85" t="s">
        <v>228</v>
      </c>
      <c r="AU16" s="86"/>
      <c r="AV16" s="86"/>
      <c r="AW16" s="86"/>
      <c r="AX16" s="87"/>
    </row>
    <row r="17" spans="1:50" s="28" customFormat="1" ht="55.5" customHeight="1" x14ac:dyDescent="0.25">
      <c r="A17" s="59"/>
      <c r="B17" s="60"/>
      <c r="C17" s="61"/>
      <c r="D17" s="62"/>
      <c r="E17" s="63"/>
      <c r="F17" s="63"/>
      <c r="G17" s="63" t="s">
        <v>182</v>
      </c>
      <c r="H17" s="73"/>
      <c r="I17" s="65"/>
      <c r="J17" s="65"/>
      <c r="K17" s="66"/>
      <c r="L17" s="65"/>
      <c r="M17" s="65" t="s">
        <v>148</v>
      </c>
      <c r="N17" s="65" t="s">
        <v>149</v>
      </c>
      <c r="O17" s="65">
        <v>15</v>
      </c>
      <c r="P17" s="65">
        <v>15</v>
      </c>
      <c r="Q17" s="65">
        <v>15</v>
      </c>
      <c r="R17" s="65">
        <v>15</v>
      </c>
      <c r="S17" s="65">
        <v>15</v>
      </c>
      <c r="T17" s="65">
        <v>15</v>
      </c>
      <c r="U17" s="65">
        <v>10</v>
      </c>
      <c r="V17" s="64">
        <f>SUM(O17:U17)</f>
        <v>100</v>
      </c>
      <c r="W17" s="64" t="str">
        <f>IF(V17&lt;=85, "Débil", IF(V17&lt;=95,"Moderado","Fuerte"))</f>
        <v>Fuerte</v>
      </c>
      <c r="X17" s="64" t="s">
        <v>126</v>
      </c>
      <c r="Y17" s="64" t="s">
        <v>126</v>
      </c>
      <c r="Z17" s="64">
        <f>IF(Y17="Fuerte", 100, IF(Y17="Moderado",50, IF(Y17="Débil",0, "")))</f>
        <v>100</v>
      </c>
      <c r="AA17" s="64">
        <f>AVERAGE(V17,Z17)</f>
        <v>100</v>
      </c>
      <c r="AB17" s="64"/>
      <c r="AC17" s="64"/>
      <c r="AD17" s="65" t="s">
        <v>26</v>
      </c>
      <c r="AE17" s="65" t="s">
        <v>24</v>
      </c>
      <c r="AF17" s="66"/>
      <c r="AG17" s="65" t="s">
        <v>133</v>
      </c>
      <c r="AH17" s="63"/>
      <c r="AI17" s="65"/>
      <c r="AJ17" s="65"/>
      <c r="AK17" s="70"/>
      <c r="AL17" s="70"/>
      <c r="AM17" s="63"/>
      <c r="AN17" s="83"/>
      <c r="AO17" s="109"/>
      <c r="AP17" s="109"/>
      <c r="AQ17" s="109"/>
      <c r="AR17" s="109"/>
      <c r="AS17" s="109"/>
      <c r="AT17" s="91"/>
      <c r="AU17" s="92"/>
      <c r="AV17" s="92"/>
      <c r="AW17" s="92"/>
      <c r="AX17" s="93"/>
    </row>
    <row r="18" spans="1:50" s="28" customFormat="1" ht="377.25" customHeight="1" x14ac:dyDescent="0.25">
      <c r="A18" s="59"/>
      <c r="B18" s="60"/>
      <c r="C18" s="61"/>
      <c r="D18" s="62"/>
      <c r="E18" s="63"/>
      <c r="F18" s="63"/>
      <c r="G18" s="63"/>
      <c r="H18" s="74"/>
      <c r="I18" s="65"/>
      <c r="J18" s="65"/>
      <c r="K18" s="66"/>
      <c r="L18" s="65" t="s">
        <v>147</v>
      </c>
      <c r="M18" s="65"/>
      <c r="N18" s="65"/>
      <c r="O18" s="65"/>
      <c r="P18" s="65"/>
      <c r="Q18" s="65"/>
      <c r="R18" s="65"/>
      <c r="S18" s="65"/>
      <c r="T18" s="65"/>
      <c r="U18" s="65"/>
      <c r="V18" s="64"/>
      <c r="W18" s="64"/>
      <c r="X18" s="64"/>
      <c r="Y18" s="64"/>
      <c r="Z18" s="64"/>
      <c r="AA18" s="64"/>
      <c r="AB18" s="64"/>
      <c r="AC18" s="64"/>
      <c r="AD18" s="65" t="s">
        <v>26</v>
      </c>
      <c r="AE18" s="65" t="s">
        <v>24</v>
      </c>
      <c r="AF18" s="66"/>
      <c r="AG18" s="65" t="s">
        <v>133</v>
      </c>
      <c r="AH18" s="63"/>
      <c r="AI18" s="65"/>
      <c r="AJ18" s="65"/>
      <c r="AK18" s="70"/>
      <c r="AL18" s="70"/>
      <c r="AM18" s="63"/>
      <c r="AN18" s="84"/>
      <c r="AO18" s="109" t="s">
        <v>229</v>
      </c>
      <c r="AP18" s="109"/>
      <c r="AQ18" s="109"/>
      <c r="AR18" s="109"/>
      <c r="AS18" s="109"/>
      <c r="AT18" s="97" t="s">
        <v>205</v>
      </c>
      <c r="AU18" s="95"/>
      <c r="AV18" s="95"/>
      <c r="AW18" s="95"/>
      <c r="AX18" s="96"/>
    </row>
    <row r="19" spans="1:50" s="28" customFormat="1" ht="135.75" customHeight="1" x14ac:dyDescent="0.25">
      <c r="A19" s="59">
        <v>2</v>
      </c>
      <c r="B19" s="60" t="s">
        <v>104</v>
      </c>
      <c r="C19" s="63" t="s">
        <v>184</v>
      </c>
      <c r="D19" s="79" t="s">
        <v>145</v>
      </c>
      <c r="E19" s="63" t="s">
        <v>194</v>
      </c>
      <c r="F19" s="72" t="s">
        <v>169</v>
      </c>
      <c r="G19" s="63" t="s">
        <v>167</v>
      </c>
      <c r="H19" s="72" t="s">
        <v>198</v>
      </c>
      <c r="I19" s="65" t="s">
        <v>26</v>
      </c>
      <c r="J19" s="65" t="s">
        <v>24</v>
      </c>
      <c r="K19" s="66" t="s">
        <v>29</v>
      </c>
      <c r="L19" s="65" t="s">
        <v>147</v>
      </c>
      <c r="M19" s="65" t="s">
        <v>153</v>
      </c>
      <c r="N19" s="65" t="s">
        <v>149</v>
      </c>
      <c r="O19" s="65">
        <v>15</v>
      </c>
      <c r="P19" s="65">
        <v>15</v>
      </c>
      <c r="Q19" s="65">
        <v>0</v>
      </c>
      <c r="R19" s="65">
        <v>15</v>
      </c>
      <c r="S19" s="65">
        <v>0</v>
      </c>
      <c r="T19" s="65">
        <v>0</v>
      </c>
      <c r="U19" s="65">
        <v>5</v>
      </c>
      <c r="V19" s="64">
        <f>SUM(O19:U19)</f>
        <v>50</v>
      </c>
      <c r="W19" s="64" t="str">
        <f>IF(V19&lt;=85, "Débil", IF(V19&lt;=95,"Moderado","Fuerte"))</f>
        <v>Débil</v>
      </c>
      <c r="X19" s="64" t="s">
        <v>126</v>
      </c>
      <c r="Y19" s="64" t="s">
        <v>126</v>
      </c>
      <c r="Z19" s="64">
        <f>IF(Y19="Fuerte", 100, IF(Y19="Moderado",50, IF(Y19="Débil",0, "")))</f>
        <v>100</v>
      </c>
      <c r="AA19" s="64">
        <f>AVERAGE(V19,Z19)</f>
        <v>75</v>
      </c>
      <c r="AB19" s="64">
        <f>AVERAGE(AA19:AA24)</f>
        <v>87.5</v>
      </c>
      <c r="AC19" s="64" t="str">
        <f>IF(AB19&lt;=50, "Débil", IF(AB19&lt;=99,"Moderado","Fuerte"))</f>
        <v>Moderado</v>
      </c>
      <c r="AD19" s="65" t="s">
        <v>26</v>
      </c>
      <c r="AE19" s="65" t="s">
        <v>24</v>
      </c>
      <c r="AF19" s="66" t="s">
        <v>30</v>
      </c>
      <c r="AG19" s="65" t="s">
        <v>133</v>
      </c>
      <c r="AH19" s="63" t="s">
        <v>187</v>
      </c>
      <c r="AI19" s="65" t="s">
        <v>151</v>
      </c>
      <c r="AJ19" s="65" t="s">
        <v>152</v>
      </c>
      <c r="AK19" s="70">
        <v>43497</v>
      </c>
      <c r="AL19" s="70">
        <v>43830</v>
      </c>
      <c r="AM19" s="63" t="s">
        <v>213</v>
      </c>
      <c r="AN19" s="82" t="s">
        <v>220</v>
      </c>
      <c r="AO19" s="109" t="s">
        <v>224</v>
      </c>
      <c r="AP19" s="109"/>
      <c r="AQ19" s="109"/>
      <c r="AR19" s="109"/>
      <c r="AS19" s="109"/>
      <c r="AT19" s="94" t="s">
        <v>202</v>
      </c>
      <c r="AU19" s="95"/>
      <c r="AV19" s="95"/>
      <c r="AW19" s="95"/>
      <c r="AX19" s="96"/>
    </row>
    <row r="20" spans="1:50" s="28" customFormat="1" ht="75" customHeight="1" x14ac:dyDescent="0.25">
      <c r="A20" s="59"/>
      <c r="B20" s="60"/>
      <c r="C20" s="63"/>
      <c r="D20" s="80"/>
      <c r="E20" s="63"/>
      <c r="F20" s="73"/>
      <c r="G20" s="63"/>
      <c r="H20" s="73"/>
      <c r="I20" s="65"/>
      <c r="J20" s="65"/>
      <c r="K20" s="66"/>
      <c r="L20" s="65"/>
      <c r="M20" s="65"/>
      <c r="N20" s="65"/>
      <c r="O20" s="65"/>
      <c r="P20" s="65"/>
      <c r="Q20" s="65"/>
      <c r="R20" s="65"/>
      <c r="S20" s="65"/>
      <c r="T20" s="65"/>
      <c r="U20" s="65"/>
      <c r="V20" s="64"/>
      <c r="W20" s="64"/>
      <c r="X20" s="64"/>
      <c r="Y20" s="64"/>
      <c r="Z20" s="64"/>
      <c r="AA20" s="64"/>
      <c r="AB20" s="64"/>
      <c r="AC20" s="64"/>
      <c r="AD20" s="65"/>
      <c r="AE20" s="65"/>
      <c r="AF20" s="66"/>
      <c r="AG20" s="65"/>
      <c r="AH20" s="63"/>
      <c r="AI20" s="65"/>
      <c r="AJ20" s="65"/>
      <c r="AK20" s="70"/>
      <c r="AL20" s="70"/>
      <c r="AM20" s="63"/>
      <c r="AN20" s="83"/>
      <c r="AO20" s="109" t="s">
        <v>203</v>
      </c>
      <c r="AP20" s="109"/>
      <c r="AQ20" s="109"/>
      <c r="AR20" s="109"/>
      <c r="AS20" s="109"/>
      <c r="AT20" s="97" t="s">
        <v>204</v>
      </c>
      <c r="AU20" s="95"/>
      <c r="AV20" s="95"/>
      <c r="AW20" s="95"/>
      <c r="AX20" s="96"/>
    </row>
    <row r="21" spans="1:50" s="28" customFormat="1" ht="75" customHeight="1" x14ac:dyDescent="0.25">
      <c r="A21" s="59"/>
      <c r="B21" s="60"/>
      <c r="C21" s="63"/>
      <c r="D21" s="80"/>
      <c r="E21" s="63"/>
      <c r="F21" s="73"/>
      <c r="G21" s="63"/>
      <c r="H21" s="73"/>
      <c r="I21" s="65"/>
      <c r="J21" s="65"/>
      <c r="K21" s="66"/>
      <c r="L21" s="65"/>
      <c r="M21" s="65"/>
      <c r="N21" s="65"/>
      <c r="O21" s="65"/>
      <c r="P21" s="65"/>
      <c r="Q21" s="65"/>
      <c r="R21" s="65"/>
      <c r="S21" s="65"/>
      <c r="T21" s="65"/>
      <c r="U21" s="65"/>
      <c r="V21" s="64"/>
      <c r="W21" s="64"/>
      <c r="X21" s="64"/>
      <c r="Y21" s="64"/>
      <c r="Z21" s="64"/>
      <c r="AA21" s="64"/>
      <c r="AB21" s="64"/>
      <c r="AC21" s="64"/>
      <c r="AD21" s="65"/>
      <c r="AE21" s="65"/>
      <c r="AF21" s="66"/>
      <c r="AG21" s="65"/>
      <c r="AH21" s="63"/>
      <c r="AI21" s="65"/>
      <c r="AJ21" s="65"/>
      <c r="AK21" s="70"/>
      <c r="AL21" s="70"/>
      <c r="AM21" s="63"/>
      <c r="AN21" s="83"/>
      <c r="AO21" s="109" t="s">
        <v>227</v>
      </c>
      <c r="AP21" s="109"/>
      <c r="AQ21" s="109"/>
      <c r="AR21" s="109"/>
      <c r="AS21" s="109"/>
      <c r="AT21" s="97" t="s">
        <v>205</v>
      </c>
      <c r="AU21" s="95"/>
      <c r="AV21" s="95"/>
      <c r="AW21" s="95"/>
      <c r="AX21" s="96"/>
    </row>
    <row r="22" spans="1:50" s="28" customFormat="1" ht="60" customHeight="1" x14ac:dyDescent="0.25">
      <c r="A22" s="59"/>
      <c r="B22" s="60"/>
      <c r="C22" s="63"/>
      <c r="D22" s="80"/>
      <c r="E22" s="63"/>
      <c r="F22" s="73"/>
      <c r="G22" s="63"/>
      <c r="H22" s="74"/>
      <c r="I22" s="65"/>
      <c r="J22" s="65"/>
      <c r="K22" s="66"/>
      <c r="L22" s="65"/>
      <c r="M22" s="65"/>
      <c r="N22" s="65"/>
      <c r="O22" s="65"/>
      <c r="P22" s="65"/>
      <c r="Q22" s="65"/>
      <c r="R22" s="65"/>
      <c r="S22" s="65"/>
      <c r="T22" s="65"/>
      <c r="U22" s="65"/>
      <c r="V22" s="64"/>
      <c r="W22" s="64"/>
      <c r="X22" s="64"/>
      <c r="Y22" s="64"/>
      <c r="Z22" s="64"/>
      <c r="AA22" s="64"/>
      <c r="AB22" s="64"/>
      <c r="AC22" s="64"/>
      <c r="AD22" s="65"/>
      <c r="AE22" s="65"/>
      <c r="AF22" s="66"/>
      <c r="AG22" s="65"/>
      <c r="AH22" s="63"/>
      <c r="AI22" s="65"/>
      <c r="AJ22" s="65"/>
      <c r="AK22" s="70"/>
      <c r="AL22" s="70"/>
      <c r="AM22" s="63"/>
      <c r="AN22" s="83"/>
      <c r="AO22" s="109" t="s">
        <v>226</v>
      </c>
      <c r="AP22" s="109"/>
      <c r="AQ22" s="109"/>
      <c r="AR22" s="109"/>
      <c r="AS22" s="109"/>
      <c r="AT22" s="85" t="s">
        <v>228</v>
      </c>
      <c r="AU22" s="86"/>
      <c r="AV22" s="86"/>
      <c r="AW22" s="86"/>
      <c r="AX22" s="87"/>
    </row>
    <row r="23" spans="1:50" s="28" customFormat="1" ht="79.5" customHeight="1" x14ac:dyDescent="0.25">
      <c r="A23" s="59"/>
      <c r="B23" s="60"/>
      <c r="C23" s="63"/>
      <c r="D23" s="80"/>
      <c r="E23" s="63"/>
      <c r="F23" s="73"/>
      <c r="G23" s="63" t="s">
        <v>170</v>
      </c>
      <c r="H23" s="72" t="s">
        <v>197</v>
      </c>
      <c r="I23" s="65"/>
      <c r="J23" s="65"/>
      <c r="K23" s="66"/>
      <c r="L23" s="65"/>
      <c r="M23" s="65" t="s">
        <v>158</v>
      </c>
      <c r="N23" s="65" t="s">
        <v>43</v>
      </c>
      <c r="O23" s="65">
        <v>15</v>
      </c>
      <c r="P23" s="65">
        <v>15</v>
      </c>
      <c r="Q23" s="65">
        <v>15</v>
      </c>
      <c r="R23" s="65">
        <v>15</v>
      </c>
      <c r="S23" s="65">
        <v>15</v>
      </c>
      <c r="T23" s="65">
        <v>15</v>
      </c>
      <c r="U23" s="65">
        <v>10</v>
      </c>
      <c r="V23" s="64">
        <f>SUM(O23:U23)</f>
        <v>100</v>
      </c>
      <c r="W23" s="64" t="str">
        <f>IF(V23&lt;=85, "Débil", IF(V23&lt;=95,"Moderado","Fuerte"))</f>
        <v>Fuerte</v>
      </c>
      <c r="X23" s="64" t="s">
        <v>126</v>
      </c>
      <c r="Y23" s="64" t="s">
        <v>126</v>
      </c>
      <c r="Z23" s="64">
        <f>IF(Y23="Fuerte", 100, IF(Y23="Moderado",50, IF(Y23="Débil",0, "")))</f>
        <v>100</v>
      </c>
      <c r="AA23" s="64">
        <f>AVERAGE(V23,Z23)</f>
        <v>100</v>
      </c>
      <c r="AB23" s="64"/>
      <c r="AC23" s="64"/>
      <c r="AD23" s="65"/>
      <c r="AE23" s="65"/>
      <c r="AF23" s="66"/>
      <c r="AG23" s="65"/>
      <c r="AH23" s="63"/>
      <c r="AI23" s="65"/>
      <c r="AJ23" s="65"/>
      <c r="AK23" s="70"/>
      <c r="AL23" s="70"/>
      <c r="AM23" s="63"/>
      <c r="AN23" s="83"/>
      <c r="AO23" s="109"/>
      <c r="AP23" s="109"/>
      <c r="AQ23" s="109"/>
      <c r="AR23" s="109"/>
      <c r="AS23" s="109"/>
      <c r="AT23" s="91"/>
      <c r="AU23" s="92"/>
      <c r="AV23" s="92"/>
      <c r="AW23" s="92"/>
      <c r="AX23" s="93"/>
    </row>
    <row r="24" spans="1:50" s="28" customFormat="1" ht="108" customHeight="1" x14ac:dyDescent="0.25">
      <c r="A24" s="59"/>
      <c r="B24" s="60"/>
      <c r="C24" s="63"/>
      <c r="D24" s="81"/>
      <c r="E24" s="63"/>
      <c r="F24" s="74"/>
      <c r="G24" s="63"/>
      <c r="H24" s="74"/>
      <c r="I24" s="65"/>
      <c r="J24" s="65"/>
      <c r="K24" s="66"/>
      <c r="L24" s="65"/>
      <c r="M24" s="75"/>
      <c r="N24" s="65"/>
      <c r="O24" s="65"/>
      <c r="P24" s="65"/>
      <c r="Q24" s="65"/>
      <c r="R24" s="65"/>
      <c r="S24" s="65"/>
      <c r="T24" s="65"/>
      <c r="U24" s="65"/>
      <c r="V24" s="64"/>
      <c r="W24" s="64"/>
      <c r="X24" s="64"/>
      <c r="Y24" s="64"/>
      <c r="Z24" s="64"/>
      <c r="AA24" s="64"/>
      <c r="AB24" s="64"/>
      <c r="AC24" s="64"/>
      <c r="AD24" s="65" t="s">
        <v>26</v>
      </c>
      <c r="AE24" s="65" t="s">
        <v>24</v>
      </c>
      <c r="AF24" s="66"/>
      <c r="AG24" s="65" t="s">
        <v>133</v>
      </c>
      <c r="AH24" s="63"/>
      <c r="AI24" s="65"/>
      <c r="AJ24" s="65"/>
      <c r="AK24" s="70"/>
      <c r="AL24" s="70"/>
      <c r="AM24" s="63"/>
      <c r="AN24" s="84"/>
      <c r="AO24" s="109" t="s">
        <v>229</v>
      </c>
      <c r="AP24" s="109"/>
      <c r="AQ24" s="109"/>
      <c r="AR24" s="109"/>
      <c r="AS24" s="109"/>
      <c r="AT24" s="97" t="s">
        <v>205</v>
      </c>
      <c r="AU24" s="95"/>
      <c r="AV24" s="95"/>
      <c r="AW24" s="95"/>
      <c r="AX24" s="96"/>
    </row>
    <row r="25" spans="1:50" s="28" customFormat="1" ht="171.75" customHeight="1" x14ac:dyDescent="0.25">
      <c r="A25" s="59">
        <v>3</v>
      </c>
      <c r="B25" s="60" t="s">
        <v>104</v>
      </c>
      <c r="C25" s="63" t="s">
        <v>223</v>
      </c>
      <c r="D25" s="79" t="s">
        <v>145</v>
      </c>
      <c r="E25" s="63" t="s">
        <v>207</v>
      </c>
      <c r="F25" s="63" t="s">
        <v>208</v>
      </c>
      <c r="G25" s="63" t="s">
        <v>171</v>
      </c>
      <c r="H25" s="72" t="s">
        <v>195</v>
      </c>
      <c r="I25" s="65" t="s">
        <v>22</v>
      </c>
      <c r="J25" s="65" t="s">
        <v>24</v>
      </c>
      <c r="K25" s="66" t="s">
        <v>29</v>
      </c>
      <c r="L25" s="65" t="s">
        <v>147</v>
      </c>
      <c r="M25" s="65" t="s">
        <v>148</v>
      </c>
      <c r="N25" s="65" t="s">
        <v>149</v>
      </c>
      <c r="O25" s="65">
        <v>15</v>
      </c>
      <c r="P25" s="65">
        <v>15</v>
      </c>
      <c r="Q25" s="65">
        <v>15</v>
      </c>
      <c r="R25" s="65">
        <v>15</v>
      </c>
      <c r="S25" s="65">
        <v>15</v>
      </c>
      <c r="T25" s="65">
        <v>15</v>
      </c>
      <c r="U25" s="65">
        <v>10</v>
      </c>
      <c r="V25" s="64">
        <f>SUM(O25:U25)</f>
        <v>100</v>
      </c>
      <c r="W25" s="64" t="str">
        <f>IF(V25&lt;=85, "Débil", IF(V25&lt;=95,"Moderado","Fuerte"))</f>
        <v>Fuerte</v>
      </c>
      <c r="X25" s="64" t="s">
        <v>126</v>
      </c>
      <c r="Y25" s="64" t="s">
        <v>126</v>
      </c>
      <c r="Z25" s="64">
        <f>IF(Y25="Fuerte", 100, IF(Y25="Moderado",50, IF(Y25="Débil",0, "")))</f>
        <v>100</v>
      </c>
      <c r="AA25" s="64">
        <f>AVERAGE(V25,Z25)</f>
        <v>100</v>
      </c>
      <c r="AB25" s="64">
        <f>AVERAGE(AA25:AA30)</f>
        <v>83.333333333333329</v>
      </c>
      <c r="AC25" s="64" t="str">
        <f>IF(AB25&lt;=50, "Débil", IF(AB25&lt;=99,"Moderado","Fuerte"))</f>
        <v>Moderado</v>
      </c>
      <c r="AD25" s="65" t="s">
        <v>26</v>
      </c>
      <c r="AE25" s="65" t="s">
        <v>24</v>
      </c>
      <c r="AF25" s="66" t="s">
        <v>29</v>
      </c>
      <c r="AG25" s="65" t="s">
        <v>133</v>
      </c>
      <c r="AH25" s="63" t="s">
        <v>188</v>
      </c>
      <c r="AI25" s="65" t="s">
        <v>151</v>
      </c>
      <c r="AJ25" s="65" t="s">
        <v>152</v>
      </c>
      <c r="AK25" s="70">
        <v>43497</v>
      </c>
      <c r="AL25" s="70">
        <v>43830</v>
      </c>
      <c r="AM25" s="63" t="s">
        <v>201</v>
      </c>
      <c r="AN25" s="82" t="s">
        <v>219</v>
      </c>
      <c r="AO25" s="109" t="s">
        <v>224</v>
      </c>
      <c r="AP25" s="109"/>
      <c r="AQ25" s="109"/>
      <c r="AR25" s="109"/>
      <c r="AS25" s="109"/>
      <c r="AT25" s="94" t="s">
        <v>202</v>
      </c>
      <c r="AU25" s="95"/>
      <c r="AV25" s="95"/>
      <c r="AW25" s="95"/>
      <c r="AX25" s="96"/>
    </row>
    <row r="26" spans="1:50" s="28" customFormat="1" ht="81.75" customHeight="1" x14ac:dyDescent="0.25">
      <c r="A26" s="59"/>
      <c r="B26" s="60"/>
      <c r="C26" s="63"/>
      <c r="D26" s="80"/>
      <c r="E26" s="63"/>
      <c r="F26" s="63"/>
      <c r="G26" s="63"/>
      <c r="H26" s="74"/>
      <c r="I26" s="65"/>
      <c r="J26" s="65"/>
      <c r="K26" s="66"/>
      <c r="L26" s="65"/>
      <c r="M26" s="65"/>
      <c r="N26" s="65"/>
      <c r="O26" s="65"/>
      <c r="P26" s="65"/>
      <c r="Q26" s="65"/>
      <c r="R26" s="65"/>
      <c r="S26" s="65"/>
      <c r="T26" s="65"/>
      <c r="U26" s="65"/>
      <c r="V26" s="64"/>
      <c r="W26" s="64"/>
      <c r="X26" s="64"/>
      <c r="Y26" s="64"/>
      <c r="Z26" s="64"/>
      <c r="AA26" s="64"/>
      <c r="AB26" s="64"/>
      <c r="AC26" s="64"/>
      <c r="AD26" s="65"/>
      <c r="AE26" s="65"/>
      <c r="AF26" s="66"/>
      <c r="AG26" s="65"/>
      <c r="AH26" s="63"/>
      <c r="AI26" s="65"/>
      <c r="AJ26" s="65"/>
      <c r="AK26" s="70"/>
      <c r="AL26" s="70"/>
      <c r="AM26" s="63"/>
      <c r="AN26" s="83"/>
      <c r="AO26" s="109" t="s">
        <v>230</v>
      </c>
      <c r="AP26" s="109"/>
      <c r="AQ26" s="109"/>
      <c r="AR26" s="109"/>
      <c r="AS26" s="109"/>
      <c r="AT26" s="85" t="s">
        <v>205</v>
      </c>
      <c r="AU26" s="86"/>
      <c r="AV26" s="86"/>
      <c r="AW26" s="86"/>
      <c r="AX26" s="87"/>
    </row>
    <row r="27" spans="1:50" s="28" customFormat="1" ht="60" customHeight="1" x14ac:dyDescent="0.25">
      <c r="A27" s="59"/>
      <c r="B27" s="60"/>
      <c r="C27" s="63"/>
      <c r="D27" s="80"/>
      <c r="E27" s="63"/>
      <c r="F27" s="63"/>
      <c r="G27" s="63" t="s">
        <v>156</v>
      </c>
      <c r="H27" s="72" t="s">
        <v>196</v>
      </c>
      <c r="I27" s="65"/>
      <c r="J27" s="65"/>
      <c r="K27" s="66"/>
      <c r="L27" s="65"/>
      <c r="M27" s="65" t="s">
        <v>159</v>
      </c>
      <c r="N27" s="65" t="s">
        <v>43</v>
      </c>
      <c r="O27" s="65">
        <v>15</v>
      </c>
      <c r="P27" s="65">
        <v>15</v>
      </c>
      <c r="Q27" s="65">
        <v>15</v>
      </c>
      <c r="R27" s="65">
        <v>15</v>
      </c>
      <c r="S27" s="65">
        <v>15</v>
      </c>
      <c r="T27" s="65">
        <v>15</v>
      </c>
      <c r="U27" s="65">
        <v>10</v>
      </c>
      <c r="V27" s="64">
        <f>SUM(O27:U27)</f>
        <v>100</v>
      </c>
      <c r="W27" s="64" t="str">
        <f>IF(V27&lt;=85, "Débil", IF(V27&lt;=95,"Moderado","Fuerte"))</f>
        <v>Fuerte</v>
      </c>
      <c r="X27" s="64" t="s">
        <v>126</v>
      </c>
      <c r="Y27" s="64" t="s">
        <v>126</v>
      </c>
      <c r="Z27" s="64">
        <f>IF(Y27="Fuerte", 100, IF(Y27="Moderado",50, IF(Y27="Débil",0, "")))</f>
        <v>100</v>
      </c>
      <c r="AA27" s="64">
        <f>AVERAGE(V27,Z27)</f>
        <v>100</v>
      </c>
      <c r="AB27" s="64"/>
      <c r="AC27" s="64"/>
      <c r="AD27" s="65"/>
      <c r="AE27" s="65"/>
      <c r="AF27" s="66"/>
      <c r="AG27" s="65"/>
      <c r="AH27" s="63"/>
      <c r="AI27" s="65"/>
      <c r="AJ27" s="65"/>
      <c r="AK27" s="70"/>
      <c r="AL27" s="70"/>
      <c r="AM27" s="63"/>
      <c r="AN27" s="83"/>
      <c r="AO27" s="109"/>
      <c r="AP27" s="109"/>
      <c r="AQ27" s="109"/>
      <c r="AR27" s="109"/>
      <c r="AS27" s="109"/>
      <c r="AT27" s="91"/>
      <c r="AU27" s="92"/>
      <c r="AV27" s="92"/>
      <c r="AW27" s="92"/>
      <c r="AX27" s="93"/>
    </row>
    <row r="28" spans="1:50" s="28" customFormat="1" ht="82.5" customHeight="1" x14ac:dyDescent="0.25">
      <c r="A28" s="59"/>
      <c r="B28" s="60"/>
      <c r="C28" s="63"/>
      <c r="D28" s="80"/>
      <c r="E28" s="63"/>
      <c r="F28" s="63"/>
      <c r="G28" s="63"/>
      <c r="H28" s="74"/>
      <c r="I28" s="65"/>
      <c r="J28" s="65"/>
      <c r="K28" s="66"/>
      <c r="L28" s="65"/>
      <c r="M28" s="75"/>
      <c r="N28" s="65"/>
      <c r="O28" s="65"/>
      <c r="P28" s="65"/>
      <c r="Q28" s="65"/>
      <c r="R28" s="65"/>
      <c r="S28" s="65"/>
      <c r="T28" s="65"/>
      <c r="U28" s="65"/>
      <c r="V28" s="64"/>
      <c r="W28" s="64"/>
      <c r="X28" s="64"/>
      <c r="Y28" s="64"/>
      <c r="Z28" s="64"/>
      <c r="AA28" s="64"/>
      <c r="AB28" s="64"/>
      <c r="AC28" s="64"/>
      <c r="AD28" s="65" t="s">
        <v>26</v>
      </c>
      <c r="AE28" s="65" t="s">
        <v>24</v>
      </c>
      <c r="AF28" s="66"/>
      <c r="AG28" s="65" t="s">
        <v>133</v>
      </c>
      <c r="AH28" s="63"/>
      <c r="AI28" s="65"/>
      <c r="AJ28" s="65"/>
      <c r="AK28" s="70"/>
      <c r="AL28" s="70"/>
      <c r="AM28" s="63"/>
      <c r="AN28" s="83"/>
      <c r="AO28" s="109" t="s">
        <v>226</v>
      </c>
      <c r="AP28" s="109"/>
      <c r="AQ28" s="109"/>
      <c r="AR28" s="109"/>
      <c r="AS28" s="109"/>
      <c r="AT28" s="85" t="s">
        <v>228</v>
      </c>
      <c r="AU28" s="86"/>
      <c r="AV28" s="86"/>
      <c r="AW28" s="86"/>
      <c r="AX28" s="87"/>
    </row>
    <row r="29" spans="1:50" s="28" customFormat="1" ht="149.25" customHeight="1" x14ac:dyDescent="0.25">
      <c r="A29" s="59"/>
      <c r="B29" s="60"/>
      <c r="C29" s="63"/>
      <c r="D29" s="80"/>
      <c r="E29" s="63"/>
      <c r="F29" s="63"/>
      <c r="G29" s="63" t="s">
        <v>172</v>
      </c>
      <c r="H29" s="72" t="s">
        <v>198</v>
      </c>
      <c r="I29" s="65"/>
      <c r="J29" s="65"/>
      <c r="K29" s="66"/>
      <c r="L29" s="65"/>
      <c r="M29" s="65" t="s">
        <v>153</v>
      </c>
      <c r="N29" s="65" t="s">
        <v>149</v>
      </c>
      <c r="O29" s="65">
        <v>15</v>
      </c>
      <c r="P29" s="65">
        <v>15</v>
      </c>
      <c r="Q29" s="65">
        <v>0</v>
      </c>
      <c r="R29" s="65">
        <v>15</v>
      </c>
      <c r="S29" s="65">
        <v>0</v>
      </c>
      <c r="T29" s="65">
        <v>0</v>
      </c>
      <c r="U29" s="65">
        <v>5</v>
      </c>
      <c r="V29" s="64">
        <f>SUM(O29:U29)</f>
        <v>50</v>
      </c>
      <c r="W29" s="64" t="str">
        <f>IF(V29&lt;=85, "Débil", IF(V29&lt;=95,"Moderado","Fuerte"))</f>
        <v>Débil</v>
      </c>
      <c r="X29" s="64" t="s">
        <v>25</v>
      </c>
      <c r="Y29" s="64" t="s">
        <v>25</v>
      </c>
      <c r="Z29" s="64">
        <f>IF(Y29="Fuerte", 100, IF(Y29="Moderado",50, IF(Y29="Débil",0, "")))</f>
        <v>50</v>
      </c>
      <c r="AA29" s="64">
        <f>AVERAGE(V29,Z29)</f>
        <v>50</v>
      </c>
      <c r="AB29" s="64"/>
      <c r="AC29" s="64"/>
      <c r="AD29" s="65" t="s">
        <v>26</v>
      </c>
      <c r="AE29" s="65" t="s">
        <v>24</v>
      </c>
      <c r="AF29" s="66"/>
      <c r="AG29" s="65" t="s">
        <v>133</v>
      </c>
      <c r="AH29" s="63"/>
      <c r="AI29" s="65"/>
      <c r="AJ29" s="65"/>
      <c r="AK29" s="70"/>
      <c r="AL29" s="70"/>
      <c r="AM29" s="63"/>
      <c r="AN29" s="83"/>
      <c r="AO29" s="109"/>
      <c r="AP29" s="109"/>
      <c r="AQ29" s="109"/>
      <c r="AR29" s="109"/>
      <c r="AS29" s="109"/>
      <c r="AT29" s="91"/>
      <c r="AU29" s="92"/>
      <c r="AV29" s="92"/>
      <c r="AW29" s="92"/>
      <c r="AX29" s="93"/>
    </row>
    <row r="30" spans="1:50" s="28" customFormat="1" ht="117" customHeight="1" x14ac:dyDescent="0.25">
      <c r="A30" s="59"/>
      <c r="B30" s="60"/>
      <c r="C30" s="63"/>
      <c r="D30" s="81"/>
      <c r="E30" s="63"/>
      <c r="F30" s="63"/>
      <c r="G30" s="63"/>
      <c r="H30" s="74"/>
      <c r="I30" s="65"/>
      <c r="J30" s="65"/>
      <c r="K30" s="66"/>
      <c r="L30" s="65" t="s">
        <v>147</v>
      </c>
      <c r="M30" s="65"/>
      <c r="N30" s="65"/>
      <c r="O30" s="65"/>
      <c r="P30" s="65"/>
      <c r="Q30" s="65"/>
      <c r="R30" s="65"/>
      <c r="S30" s="65"/>
      <c r="T30" s="65"/>
      <c r="U30" s="65"/>
      <c r="V30" s="64"/>
      <c r="W30" s="64"/>
      <c r="X30" s="64"/>
      <c r="Y30" s="64"/>
      <c r="Z30" s="64"/>
      <c r="AA30" s="64"/>
      <c r="AB30" s="64"/>
      <c r="AC30" s="64"/>
      <c r="AD30" s="65" t="s">
        <v>26</v>
      </c>
      <c r="AE30" s="65" t="s">
        <v>24</v>
      </c>
      <c r="AF30" s="66"/>
      <c r="AG30" s="65" t="s">
        <v>133</v>
      </c>
      <c r="AH30" s="63"/>
      <c r="AI30" s="65"/>
      <c r="AJ30" s="65"/>
      <c r="AK30" s="70"/>
      <c r="AL30" s="70"/>
      <c r="AM30" s="63"/>
      <c r="AN30" s="84"/>
      <c r="AO30" s="109" t="s">
        <v>231</v>
      </c>
      <c r="AP30" s="109"/>
      <c r="AQ30" s="109"/>
      <c r="AR30" s="109"/>
      <c r="AS30" s="109"/>
      <c r="AT30" s="97" t="s">
        <v>205</v>
      </c>
      <c r="AU30" s="95"/>
      <c r="AV30" s="95"/>
      <c r="AW30" s="95"/>
      <c r="AX30" s="96"/>
    </row>
    <row r="31" spans="1:50" s="28" customFormat="1" ht="179.25" customHeight="1" x14ac:dyDescent="0.25">
      <c r="A31" s="76">
        <v>4</v>
      </c>
      <c r="B31" s="76" t="s">
        <v>104</v>
      </c>
      <c r="C31" s="63" t="s">
        <v>185</v>
      </c>
      <c r="D31" s="76" t="s">
        <v>145</v>
      </c>
      <c r="E31" s="63" t="s">
        <v>209</v>
      </c>
      <c r="F31" s="63" t="s">
        <v>210</v>
      </c>
      <c r="G31" s="63" t="s">
        <v>171</v>
      </c>
      <c r="H31" s="72" t="s">
        <v>199</v>
      </c>
      <c r="I31" s="65" t="s">
        <v>160</v>
      </c>
      <c r="J31" s="65" t="s">
        <v>24</v>
      </c>
      <c r="K31" s="66" t="s">
        <v>29</v>
      </c>
      <c r="L31" s="65" t="s">
        <v>147</v>
      </c>
      <c r="M31" s="65" t="s">
        <v>161</v>
      </c>
      <c r="N31" s="65" t="s">
        <v>149</v>
      </c>
      <c r="O31" s="65">
        <v>15</v>
      </c>
      <c r="P31" s="65">
        <v>15</v>
      </c>
      <c r="Q31" s="65">
        <v>15</v>
      </c>
      <c r="R31" s="65">
        <v>15</v>
      </c>
      <c r="S31" s="65">
        <v>15</v>
      </c>
      <c r="T31" s="65">
        <v>15</v>
      </c>
      <c r="U31" s="65">
        <v>10</v>
      </c>
      <c r="V31" s="64">
        <f>SUM(O31:U31)</f>
        <v>100</v>
      </c>
      <c r="W31" s="64" t="str">
        <f>IF(V31&lt;=85, "Débil", IF(V31&lt;=95,"Moderado","Fuerte"))</f>
        <v>Fuerte</v>
      </c>
      <c r="X31" s="64" t="s">
        <v>126</v>
      </c>
      <c r="Y31" s="64" t="s">
        <v>126</v>
      </c>
      <c r="Z31" s="64">
        <f>IF(Y31="Fuerte", 100, IF(Y31="Moderado",50, IF(Y31="Débil",0, "")))</f>
        <v>100</v>
      </c>
      <c r="AA31" s="64">
        <f>AVERAGE(V31,Z31)</f>
        <v>100</v>
      </c>
      <c r="AB31" s="64">
        <f>AVERAGE(AA31:AA36)</f>
        <v>83.333333333333329</v>
      </c>
      <c r="AC31" s="64" t="str">
        <f>IF(AB31&lt;=50, "Débil", IF(AB31&lt;=99,"Moderado","Fuerte"))</f>
        <v>Moderado</v>
      </c>
      <c r="AD31" s="65" t="s">
        <v>26</v>
      </c>
      <c r="AE31" s="65" t="s">
        <v>24</v>
      </c>
      <c r="AF31" s="66" t="s">
        <v>29</v>
      </c>
      <c r="AG31" s="65" t="s">
        <v>133</v>
      </c>
      <c r="AH31" s="63" t="s">
        <v>189</v>
      </c>
      <c r="AI31" s="65" t="s">
        <v>151</v>
      </c>
      <c r="AJ31" s="65" t="s">
        <v>152</v>
      </c>
      <c r="AK31" s="70">
        <v>43497</v>
      </c>
      <c r="AL31" s="70">
        <v>43830</v>
      </c>
      <c r="AM31" s="63" t="s">
        <v>201</v>
      </c>
      <c r="AN31" s="82" t="s">
        <v>221</v>
      </c>
      <c r="AO31" s="109" t="s">
        <v>224</v>
      </c>
      <c r="AP31" s="109"/>
      <c r="AQ31" s="109"/>
      <c r="AR31" s="109"/>
      <c r="AS31" s="109"/>
      <c r="AT31" s="94" t="s">
        <v>202</v>
      </c>
      <c r="AU31" s="106"/>
      <c r="AV31" s="106"/>
      <c r="AW31" s="106"/>
      <c r="AX31" s="107"/>
    </row>
    <row r="32" spans="1:50" s="28" customFormat="1" ht="60" customHeight="1" x14ac:dyDescent="0.25">
      <c r="A32" s="77"/>
      <c r="B32" s="77"/>
      <c r="C32" s="63"/>
      <c r="D32" s="77"/>
      <c r="E32" s="63"/>
      <c r="F32" s="63"/>
      <c r="G32" s="63"/>
      <c r="H32" s="73"/>
      <c r="I32" s="65"/>
      <c r="J32" s="65"/>
      <c r="K32" s="66"/>
      <c r="L32" s="65"/>
      <c r="M32" s="65"/>
      <c r="N32" s="65"/>
      <c r="O32" s="65"/>
      <c r="P32" s="65"/>
      <c r="Q32" s="65"/>
      <c r="R32" s="65"/>
      <c r="S32" s="65"/>
      <c r="T32" s="65"/>
      <c r="U32" s="65"/>
      <c r="V32" s="64"/>
      <c r="W32" s="64"/>
      <c r="X32" s="64"/>
      <c r="Y32" s="64"/>
      <c r="Z32" s="64"/>
      <c r="AA32" s="64"/>
      <c r="AB32" s="64"/>
      <c r="AC32" s="64"/>
      <c r="AD32" s="65"/>
      <c r="AE32" s="65"/>
      <c r="AF32" s="66"/>
      <c r="AG32" s="65"/>
      <c r="AH32" s="63"/>
      <c r="AI32" s="65"/>
      <c r="AJ32" s="65"/>
      <c r="AK32" s="70"/>
      <c r="AL32" s="70"/>
      <c r="AM32" s="63"/>
      <c r="AN32" s="83"/>
      <c r="AO32" s="109" t="s">
        <v>230</v>
      </c>
      <c r="AP32" s="109"/>
      <c r="AQ32" s="109"/>
      <c r="AR32" s="109"/>
      <c r="AS32" s="109"/>
      <c r="AT32" s="98" t="s">
        <v>205</v>
      </c>
      <c r="AU32" s="99"/>
      <c r="AV32" s="99"/>
      <c r="AW32" s="99"/>
      <c r="AX32" s="100"/>
    </row>
    <row r="33" spans="1:50" s="28" customFormat="1" ht="60" customHeight="1" x14ac:dyDescent="0.25">
      <c r="A33" s="77"/>
      <c r="B33" s="77"/>
      <c r="C33" s="63"/>
      <c r="D33" s="77"/>
      <c r="E33" s="63"/>
      <c r="F33" s="63"/>
      <c r="G33" s="63" t="s">
        <v>173</v>
      </c>
      <c r="H33" s="73"/>
      <c r="I33" s="65"/>
      <c r="J33" s="65"/>
      <c r="K33" s="66"/>
      <c r="L33" s="65"/>
      <c r="M33" s="65" t="s">
        <v>162</v>
      </c>
      <c r="N33" s="65" t="s">
        <v>43</v>
      </c>
      <c r="O33" s="65">
        <v>15</v>
      </c>
      <c r="P33" s="65">
        <v>15</v>
      </c>
      <c r="Q33" s="65">
        <v>15</v>
      </c>
      <c r="R33" s="65">
        <v>15</v>
      </c>
      <c r="S33" s="65">
        <v>15</v>
      </c>
      <c r="T33" s="65">
        <v>15</v>
      </c>
      <c r="U33" s="65">
        <v>10</v>
      </c>
      <c r="V33" s="64">
        <f>SUM(O33:U33)</f>
        <v>100</v>
      </c>
      <c r="W33" s="64" t="str">
        <f>IF(V33&lt;=85, "Débil", IF(V33&lt;=95,"Moderado","Fuerte"))</f>
        <v>Fuerte</v>
      </c>
      <c r="X33" s="64" t="s">
        <v>126</v>
      </c>
      <c r="Y33" s="64" t="s">
        <v>126</v>
      </c>
      <c r="Z33" s="64">
        <f>IF(Y33="Fuerte", 100, IF(Y33="Moderado",50, IF(Y33="Débil",0, "")))</f>
        <v>100</v>
      </c>
      <c r="AA33" s="64">
        <f>AVERAGE(V33,Z33)</f>
        <v>100</v>
      </c>
      <c r="AB33" s="64"/>
      <c r="AC33" s="64"/>
      <c r="AD33" s="65"/>
      <c r="AE33" s="65"/>
      <c r="AF33" s="66"/>
      <c r="AG33" s="65"/>
      <c r="AH33" s="63"/>
      <c r="AI33" s="65"/>
      <c r="AJ33" s="65"/>
      <c r="AK33" s="70"/>
      <c r="AL33" s="70"/>
      <c r="AM33" s="63"/>
      <c r="AN33" s="83"/>
      <c r="AO33" s="109"/>
      <c r="AP33" s="109"/>
      <c r="AQ33" s="109"/>
      <c r="AR33" s="109"/>
      <c r="AS33" s="109"/>
      <c r="AT33" s="101"/>
      <c r="AU33" s="102"/>
      <c r="AV33" s="102"/>
      <c r="AW33" s="102"/>
      <c r="AX33" s="103"/>
    </row>
    <row r="34" spans="1:50" s="28" customFormat="1" ht="60" customHeight="1" x14ac:dyDescent="0.25">
      <c r="A34" s="77"/>
      <c r="B34" s="77"/>
      <c r="C34" s="63"/>
      <c r="D34" s="77"/>
      <c r="E34" s="63"/>
      <c r="F34" s="63"/>
      <c r="G34" s="63"/>
      <c r="H34" s="73"/>
      <c r="I34" s="65"/>
      <c r="J34" s="65"/>
      <c r="K34" s="66"/>
      <c r="L34" s="65"/>
      <c r="M34" s="65"/>
      <c r="N34" s="65"/>
      <c r="O34" s="65"/>
      <c r="P34" s="65"/>
      <c r="Q34" s="65"/>
      <c r="R34" s="65"/>
      <c r="S34" s="65"/>
      <c r="T34" s="65"/>
      <c r="U34" s="65"/>
      <c r="V34" s="64"/>
      <c r="W34" s="64"/>
      <c r="X34" s="64"/>
      <c r="Y34" s="64"/>
      <c r="Z34" s="64"/>
      <c r="AA34" s="64"/>
      <c r="AB34" s="64"/>
      <c r="AC34" s="64"/>
      <c r="AD34" s="65" t="s">
        <v>26</v>
      </c>
      <c r="AE34" s="65" t="s">
        <v>24</v>
      </c>
      <c r="AF34" s="66"/>
      <c r="AG34" s="65" t="s">
        <v>133</v>
      </c>
      <c r="AH34" s="63"/>
      <c r="AI34" s="65"/>
      <c r="AJ34" s="65"/>
      <c r="AK34" s="70"/>
      <c r="AL34" s="70"/>
      <c r="AM34" s="63"/>
      <c r="AN34" s="83"/>
      <c r="AO34" s="109" t="s">
        <v>226</v>
      </c>
      <c r="AP34" s="109"/>
      <c r="AQ34" s="109"/>
      <c r="AR34" s="109"/>
      <c r="AS34" s="109"/>
      <c r="AT34" s="85" t="s">
        <v>228</v>
      </c>
      <c r="AU34" s="86"/>
      <c r="AV34" s="86"/>
      <c r="AW34" s="86"/>
      <c r="AX34" s="87"/>
    </row>
    <row r="35" spans="1:50" s="28" customFormat="1" ht="96.75" customHeight="1" x14ac:dyDescent="0.25">
      <c r="A35" s="77"/>
      <c r="B35" s="77"/>
      <c r="C35" s="63"/>
      <c r="D35" s="77"/>
      <c r="E35" s="63"/>
      <c r="F35" s="63"/>
      <c r="G35" s="63" t="s">
        <v>174</v>
      </c>
      <c r="H35" s="73"/>
      <c r="I35" s="65"/>
      <c r="J35" s="65"/>
      <c r="K35" s="66"/>
      <c r="L35" s="65"/>
      <c r="M35" s="65" t="s">
        <v>153</v>
      </c>
      <c r="N35" s="65" t="s">
        <v>149</v>
      </c>
      <c r="O35" s="65">
        <v>15</v>
      </c>
      <c r="P35" s="65">
        <v>15</v>
      </c>
      <c r="Q35" s="65">
        <v>0</v>
      </c>
      <c r="R35" s="65">
        <v>15</v>
      </c>
      <c r="S35" s="65">
        <v>0</v>
      </c>
      <c r="T35" s="65">
        <v>0</v>
      </c>
      <c r="U35" s="65">
        <v>5</v>
      </c>
      <c r="V35" s="64">
        <f>SUM(O35:U35)</f>
        <v>50</v>
      </c>
      <c r="W35" s="64" t="str">
        <f>IF(V35&lt;=85, "Débil", IF(V35&lt;=95,"Moderado","Fuerte"))</f>
        <v>Débil</v>
      </c>
      <c r="X35" s="64" t="s">
        <v>25</v>
      </c>
      <c r="Y35" s="64" t="s">
        <v>25</v>
      </c>
      <c r="Z35" s="64">
        <f>IF(Y35="Fuerte", 100, IF(Y35="Moderado",50, IF(Y35="Débil",0, "")))</f>
        <v>50</v>
      </c>
      <c r="AA35" s="64">
        <f>AVERAGE(V35,Z35)</f>
        <v>50</v>
      </c>
      <c r="AB35" s="64"/>
      <c r="AC35" s="64"/>
      <c r="AD35" s="65" t="s">
        <v>26</v>
      </c>
      <c r="AE35" s="65" t="s">
        <v>24</v>
      </c>
      <c r="AF35" s="66"/>
      <c r="AG35" s="65" t="s">
        <v>133</v>
      </c>
      <c r="AH35" s="63"/>
      <c r="AI35" s="65"/>
      <c r="AJ35" s="65"/>
      <c r="AK35" s="70"/>
      <c r="AL35" s="70"/>
      <c r="AM35" s="63"/>
      <c r="AN35" s="83"/>
      <c r="AO35" s="109"/>
      <c r="AP35" s="109"/>
      <c r="AQ35" s="109"/>
      <c r="AR35" s="109"/>
      <c r="AS35" s="109"/>
      <c r="AT35" s="91"/>
      <c r="AU35" s="92"/>
      <c r="AV35" s="92"/>
      <c r="AW35" s="92"/>
      <c r="AX35" s="93"/>
    </row>
    <row r="36" spans="1:50" s="28" customFormat="1" ht="60" customHeight="1" x14ac:dyDescent="0.25">
      <c r="A36" s="78"/>
      <c r="B36" s="78"/>
      <c r="C36" s="63"/>
      <c r="D36" s="78"/>
      <c r="E36" s="63"/>
      <c r="F36" s="63"/>
      <c r="G36" s="63"/>
      <c r="H36" s="74"/>
      <c r="I36" s="65"/>
      <c r="J36" s="65"/>
      <c r="K36" s="66"/>
      <c r="L36" s="65" t="s">
        <v>147</v>
      </c>
      <c r="M36" s="65"/>
      <c r="N36" s="65"/>
      <c r="O36" s="65"/>
      <c r="P36" s="65"/>
      <c r="Q36" s="65"/>
      <c r="R36" s="65"/>
      <c r="S36" s="65"/>
      <c r="T36" s="65"/>
      <c r="U36" s="65"/>
      <c r="V36" s="64"/>
      <c r="W36" s="64"/>
      <c r="X36" s="64"/>
      <c r="Y36" s="64"/>
      <c r="Z36" s="64"/>
      <c r="AA36" s="64"/>
      <c r="AB36" s="64"/>
      <c r="AC36" s="64"/>
      <c r="AD36" s="65" t="s">
        <v>26</v>
      </c>
      <c r="AE36" s="65" t="s">
        <v>24</v>
      </c>
      <c r="AF36" s="66"/>
      <c r="AG36" s="65" t="s">
        <v>133</v>
      </c>
      <c r="AH36" s="63"/>
      <c r="AI36" s="65"/>
      <c r="AJ36" s="65"/>
      <c r="AK36" s="70"/>
      <c r="AL36" s="70"/>
      <c r="AM36" s="63"/>
      <c r="AN36" s="84"/>
      <c r="AO36" s="109" t="s">
        <v>227</v>
      </c>
      <c r="AP36" s="109"/>
      <c r="AQ36" s="109"/>
      <c r="AR36" s="109"/>
      <c r="AS36" s="109"/>
      <c r="AT36" s="97" t="s">
        <v>205</v>
      </c>
      <c r="AU36" s="95"/>
      <c r="AV36" s="95"/>
      <c r="AW36" s="95"/>
      <c r="AX36" s="96"/>
    </row>
    <row r="37" spans="1:50" s="28" customFormat="1" ht="60" customHeight="1" x14ac:dyDescent="0.25">
      <c r="A37" s="76">
        <v>5</v>
      </c>
      <c r="B37" s="76" t="s">
        <v>104</v>
      </c>
      <c r="C37" s="63" t="s">
        <v>155</v>
      </c>
      <c r="D37" s="76" t="s">
        <v>145</v>
      </c>
      <c r="E37" s="63" t="s">
        <v>211</v>
      </c>
      <c r="F37" s="63" t="s">
        <v>218</v>
      </c>
      <c r="G37" s="63" t="s">
        <v>175</v>
      </c>
      <c r="H37" s="72" t="s">
        <v>198</v>
      </c>
      <c r="I37" s="65" t="s">
        <v>160</v>
      </c>
      <c r="J37" s="65" t="s">
        <v>24</v>
      </c>
      <c r="K37" s="66" t="s">
        <v>29</v>
      </c>
      <c r="L37" s="65" t="s">
        <v>147</v>
      </c>
      <c r="M37" s="65" t="s">
        <v>163</v>
      </c>
      <c r="N37" s="65" t="s">
        <v>149</v>
      </c>
      <c r="O37" s="65">
        <v>15</v>
      </c>
      <c r="P37" s="65">
        <v>15</v>
      </c>
      <c r="Q37" s="65">
        <v>15</v>
      </c>
      <c r="R37" s="65">
        <v>15</v>
      </c>
      <c r="S37" s="65">
        <v>15</v>
      </c>
      <c r="T37" s="65">
        <v>15</v>
      </c>
      <c r="U37" s="65">
        <v>10</v>
      </c>
      <c r="V37" s="64">
        <f>SUM(O37:U37)</f>
        <v>100</v>
      </c>
      <c r="W37" s="64" t="str">
        <f>IF(V37&lt;=85, "Débil", IF(V37&lt;=95,"Moderado","Fuerte"))</f>
        <v>Fuerte</v>
      </c>
      <c r="X37" s="64" t="s">
        <v>126</v>
      </c>
      <c r="Y37" s="64" t="s">
        <v>126</v>
      </c>
      <c r="Z37" s="64">
        <f>IF(Y37="Fuerte", 100, IF(Y37="Moderado",50, IF(Y37="Débil",0, "")))</f>
        <v>100</v>
      </c>
      <c r="AA37" s="64">
        <f>AVERAGE(V37,Z37)</f>
        <v>100</v>
      </c>
      <c r="AB37" s="64">
        <f>AVERAGE(AA37:AA43)</f>
        <v>79.375</v>
      </c>
      <c r="AC37" s="64" t="str">
        <f>IF(AB37&lt;=50, "Débil", IF(AB37&lt;=99,"Moderado","Fuerte"))</f>
        <v>Moderado</v>
      </c>
      <c r="AD37" s="65" t="s">
        <v>26</v>
      </c>
      <c r="AE37" s="65" t="s">
        <v>24</v>
      </c>
      <c r="AF37" s="66" t="s">
        <v>29</v>
      </c>
      <c r="AG37" s="65" t="s">
        <v>133</v>
      </c>
      <c r="AH37" s="63" t="s">
        <v>190</v>
      </c>
      <c r="AI37" s="65" t="s">
        <v>151</v>
      </c>
      <c r="AJ37" s="65" t="s">
        <v>152</v>
      </c>
      <c r="AK37" s="70">
        <v>43497</v>
      </c>
      <c r="AL37" s="70">
        <v>43830</v>
      </c>
      <c r="AM37" s="63" t="s">
        <v>201</v>
      </c>
      <c r="AN37" s="82" t="s">
        <v>222</v>
      </c>
      <c r="AO37" s="109" t="s">
        <v>226</v>
      </c>
      <c r="AP37" s="109"/>
      <c r="AQ37" s="109"/>
      <c r="AR37" s="109"/>
      <c r="AS37" s="109"/>
      <c r="AT37" s="85" t="s">
        <v>228</v>
      </c>
      <c r="AU37" s="86"/>
      <c r="AV37" s="86"/>
      <c r="AW37" s="86"/>
      <c r="AX37" s="87"/>
    </row>
    <row r="38" spans="1:50" s="28" customFormat="1" ht="60" customHeight="1" x14ac:dyDescent="0.25">
      <c r="A38" s="77"/>
      <c r="B38" s="77"/>
      <c r="C38" s="63"/>
      <c r="D38" s="77"/>
      <c r="E38" s="63"/>
      <c r="F38" s="63"/>
      <c r="G38" s="63"/>
      <c r="H38" s="73"/>
      <c r="I38" s="65"/>
      <c r="J38" s="65"/>
      <c r="K38" s="66"/>
      <c r="L38" s="65"/>
      <c r="M38" s="65"/>
      <c r="N38" s="65"/>
      <c r="O38" s="65"/>
      <c r="P38" s="65"/>
      <c r="Q38" s="65"/>
      <c r="R38" s="65"/>
      <c r="S38" s="65"/>
      <c r="T38" s="65"/>
      <c r="U38" s="65"/>
      <c r="V38" s="64"/>
      <c r="W38" s="64"/>
      <c r="X38" s="64"/>
      <c r="Y38" s="64"/>
      <c r="Z38" s="64"/>
      <c r="AA38" s="64"/>
      <c r="AB38" s="64"/>
      <c r="AC38" s="64"/>
      <c r="AD38" s="65"/>
      <c r="AE38" s="65"/>
      <c r="AF38" s="66"/>
      <c r="AG38" s="65"/>
      <c r="AH38" s="63"/>
      <c r="AI38" s="65"/>
      <c r="AJ38" s="65"/>
      <c r="AK38" s="70"/>
      <c r="AL38" s="70"/>
      <c r="AM38" s="63"/>
      <c r="AN38" s="83"/>
      <c r="AO38" s="109"/>
      <c r="AP38" s="109"/>
      <c r="AQ38" s="109"/>
      <c r="AR38" s="109"/>
      <c r="AS38" s="109"/>
      <c r="AT38" s="88"/>
      <c r="AU38" s="89"/>
      <c r="AV38" s="89"/>
      <c r="AW38" s="89"/>
      <c r="AX38" s="90"/>
    </row>
    <row r="39" spans="1:50" s="28" customFormat="1" ht="60" customHeight="1" x14ac:dyDescent="0.25">
      <c r="A39" s="77"/>
      <c r="B39" s="77"/>
      <c r="C39" s="63"/>
      <c r="D39" s="77"/>
      <c r="E39" s="63"/>
      <c r="F39" s="63"/>
      <c r="G39" s="63" t="s">
        <v>171</v>
      </c>
      <c r="H39" s="73"/>
      <c r="I39" s="65"/>
      <c r="J39" s="65"/>
      <c r="K39" s="66"/>
      <c r="L39" s="65"/>
      <c r="M39" s="65" t="s">
        <v>183</v>
      </c>
      <c r="N39" s="65" t="s">
        <v>43</v>
      </c>
      <c r="O39" s="65">
        <v>15</v>
      </c>
      <c r="P39" s="65">
        <v>15</v>
      </c>
      <c r="Q39" s="65">
        <v>15</v>
      </c>
      <c r="R39" s="65">
        <v>15</v>
      </c>
      <c r="S39" s="65">
        <v>15</v>
      </c>
      <c r="T39" s="65">
        <v>15</v>
      </c>
      <c r="U39" s="65">
        <v>10</v>
      </c>
      <c r="V39" s="64">
        <f>SUM(O39:U39)</f>
        <v>100</v>
      </c>
      <c r="W39" s="64" t="str">
        <f>IF(V39&lt;=85, "Débil", IF(V39&lt;=95,"Moderado","Fuerte"))</f>
        <v>Fuerte</v>
      </c>
      <c r="X39" s="64" t="s">
        <v>126</v>
      </c>
      <c r="Y39" s="64" t="s">
        <v>126</v>
      </c>
      <c r="Z39" s="64">
        <f>IF(Y39="Fuerte", 100, IF(Y39="Moderado",50, IF(Y39="Débil",0, "")))</f>
        <v>100</v>
      </c>
      <c r="AA39" s="64">
        <f>AVERAGE(V39,Z39)</f>
        <v>100</v>
      </c>
      <c r="AB39" s="64"/>
      <c r="AC39" s="64"/>
      <c r="AD39" s="65"/>
      <c r="AE39" s="65"/>
      <c r="AF39" s="66"/>
      <c r="AG39" s="65"/>
      <c r="AH39" s="63"/>
      <c r="AI39" s="65"/>
      <c r="AJ39" s="65"/>
      <c r="AK39" s="70"/>
      <c r="AL39" s="70"/>
      <c r="AM39" s="63"/>
      <c r="AN39" s="83"/>
      <c r="AO39" s="109"/>
      <c r="AP39" s="109"/>
      <c r="AQ39" s="109"/>
      <c r="AR39" s="109"/>
      <c r="AS39" s="109"/>
      <c r="AT39" s="88"/>
      <c r="AU39" s="89"/>
      <c r="AV39" s="89"/>
      <c r="AW39" s="89"/>
      <c r="AX39" s="90"/>
    </row>
    <row r="40" spans="1:50" s="28" customFormat="1" ht="60" customHeight="1" x14ac:dyDescent="0.25">
      <c r="A40" s="77"/>
      <c r="B40" s="77"/>
      <c r="C40" s="63"/>
      <c r="D40" s="77"/>
      <c r="E40" s="63"/>
      <c r="F40" s="63"/>
      <c r="G40" s="63"/>
      <c r="H40" s="73"/>
      <c r="I40" s="65"/>
      <c r="J40" s="65"/>
      <c r="K40" s="66"/>
      <c r="L40" s="65"/>
      <c r="M40" s="65"/>
      <c r="N40" s="65"/>
      <c r="O40" s="65"/>
      <c r="P40" s="65"/>
      <c r="Q40" s="65"/>
      <c r="R40" s="65"/>
      <c r="S40" s="65"/>
      <c r="T40" s="65"/>
      <c r="U40" s="65"/>
      <c r="V40" s="64"/>
      <c r="W40" s="64"/>
      <c r="X40" s="64"/>
      <c r="Y40" s="64"/>
      <c r="Z40" s="64"/>
      <c r="AA40" s="64"/>
      <c r="AB40" s="64"/>
      <c r="AC40" s="64"/>
      <c r="AD40" s="65" t="s">
        <v>26</v>
      </c>
      <c r="AE40" s="65" t="s">
        <v>24</v>
      </c>
      <c r="AF40" s="66"/>
      <c r="AG40" s="65" t="s">
        <v>133</v>
      </c>
      <c r="AH40" s="63"/>
      <c r="AI40" s="65"/>
      <c r="AJ40" s="65"/>
      <c r="AK40" s="70"/>
      <c r="AL40" s="70"/>
      <c r="AM40" s="63"/>
      <c r="AN40" s="83"/>
      <c r="AO40" s="109"/>
      <c r="AP40" s="109"/>
      <c r="AQ40" s="109"/>
      <c r="AR40" s="109"/>
      <c r="AS40" s="109"/>
      <c r="AT40" s="91"/>
      <c r="AU40" s="92"/>
      <c r="AV40" s="92"/>
      <c r="AW40" s="92"/>
      <c r="AX40" s="93"/>
    </row>
    <row r="41" spans="1:50" s="28" customFormat="1" ht="60" customHeight="1" x14ac:dyDescent="0.25">
      <c r="A41" s="77"/>
      <c r="B41" s="77"/>
      <c r="C41" s="63"/>
      <c r="D41" s="77"/>
      <c r="E41" s="63"/>
      <c r="F41" s="63"/>
      <c r="G41" s="63" t="s">
        <v>157</v>
      </c>
      <c r="H41" s="73"/>
      <c r="I41" s="65"/>
      <c r="J41" s="65"/>
      <c r="K41" s="66"/>
      <c r="L41" s="65"/>
      <c r="M41" s="65" t="s">
        <v>164</v>
      </c>
      <c r="N41" s="65" t="s">
        <v>149</v>
      </c>
      <c r="O41" s="65">
        <v>15</v>
      </c>
      <c r="P41" s="65">
        <v>15</v>
      </c>
      <c r="Q41" s="65">
        <v>0</v>
      </c>
      <c r="R41" s="65">
        <v>15</v>
      </c>
      <c r="S41" s="65">
        <v>0</v>
      </c>
      <c r="T41" s="65">
        <v>0</v>
      </c>
      <c r="U41" s="65">
        <v>5</v>
      </c>
      <c r="V41" s="64">
        <f>SUM(O41:U41)</f>
        <v>50</v>
      </c>
      <c r="W41" s="64" t="str">
        <f>IF(V41&lt;=85, "Débil", IF(V41&lt;=95,"Moderado","Fuerte"))</f>
        <v>Débil</v>
      </c>
      <c r="X41" s="64" t="s">
        <v>25</v>
      </c>
      <c r="Y41" s="64" t="s">
        <v>25</v>
      </c>
      <c r="Z41" s="64">
        <f>IF(Y41="Fuerte", 100, IF(Y41="Moderado",50, IF(Y41="Débil",0, "")))</f>
        <v>50</v>
      </c>
      <c r="AA41" s="64">
        <f>AVERAGE(V41,Z41)</f>
        <v>50</v>
      </c>
      <c r="AB41" s="64"/>
      <c r="AC41" s="64"/>
      <c r="AD41" s="65" t="s">
        <v>26</v>
      </c>
      <c r="AE41" s="65" t="s">
        <v>24</v>
      </c>
      <c r="AF41" s="66"/>
      <c r="AG41" s="65" t="s">
        <v>133</v>
      </c>
      <c r="AH41" s="63"/>
      <c r="AI41" s="65"/>
      <c r="AJ41" s="65"/>
      <c r="AK41" s="70"/>
      <c r="AL41" s="70"/>
      <c r="AM41" s="63"/>
      <c r="AN41" s="83"/>
      <c r="AO41" s="109" t="s">
        <v>226</v>
      </c>
      <c r="AP41" s="109"/>
      <c r="AQ41" s="109"/>
      <c r="AR41" s="109"/>
      <c r="AS41" s="109"/>
      <c r="AT41" s="85" t="s">
        <v>228</v>
      </c>
      <c r="AU41" s="86"/>
      <c r="AV41" s="86"/>
      <c r="AW41" s="86"/>
      <c r="AX41" s="87"/>
    </row>
    <row r="42" spans="1:50" s="29" customFormat="1" ht="60" customHeight="1" x14ac:dyDescent="0.25">
      <c r="A42" s="77"/>
      <c r="B42" s="77"/>
      <c r="C42" s="63"/>
      <c r="D42" s="77"/>
      <c r="E42" s="63"/>
      <c r="F42" s="63"/>
      <c r="G42" s="63"/>
      <c r="H42" s="73"/>
      <c r="I42" s="65"/>
      <c r="J42" s="65"/>
      <c r="K42" s="66"/>
      <c r="L42" s="65" t="s">
        <v>147</v>
      </c>
      <c r="M42" s="65"/>
      <c r="N42" s="65"/>
      <c r="O42" s="65"/>
      <c r="P42" s="65"/>
      <c r="Q42" s="65"/>
      <c r="R42" s="65"/>
      <c r="S42" s="65"/>
      <c r="T42" s="65"/>
      <c r="U42" s="65"/>
      <c r="V42" s="64"/>
      <c r="W42" s="64"/>
      <c r="X42" s="64"/>
      <c r="Y42" s="64"/>
      <c r="Z42" s="64"/>
      <c r="AA42" s="64"/>
      <c r="AB42" s="64"/>
      <c r="AC42" s="64"/>
      <c r="AD42" s="65" t="s">
        <v>26</v>
      </c>
      <c r="AE42" s="65" t="s">
        <v>24</v>
      </c>
      <c r="AF42" s="66"/>
      <c r="AG42" s="65" t="s">
        <v>133</v>
      </c>
      <c r="AH42" s="63"/>
      <c r="AI42" s="65"/>
      <c r="AJ42" s="65"/>
      <c r="AK42" s="70"/>
      <c r="AL42" s="70"/>
      <c r="AM42" s="63"/>
      <c r="AN42" s="83"/>
      <c r="AO42" s="109"/>
      <c r="AP42" s="109"/>
      <c r="AQ42" s="109"/>
      <c r="AR42" s="109"/>
      <c r="AS42" s="109"/>
      <c r="AT42" s="88"/>
      <c r="AU42" s="89"/>
      <c r="AV42" s="89"/>
      <c r="AW42" s="89"/>
      <c r="AX42" s="90"/>
    </row>
    <row r="43" spans="1:50" s="29" customFormat="1" ht="60" customHeight="1" x14ac:dyDescent="0.25">
      <c r="A43" s="78"/>
      <c r="B43" s="78"/>
      <c r="C43" s="63"/>
      <c r="D43" s="78"/>
      <c r="E43" s="63"/>
      <c r="F43" s="63"/>
      <c r="G43" s="30" t="s">
        <v>176</v>
      </c>
      <c r="H43" s="74"/>
      <c r="I43" s="65"/>
      <c r="J43" s="65"/>
      <c r="K43" s="66"/>
      <c r="L43" s="65"/>
      <c r="M43" s="30" t="s">
        <v>165</v>
      </c>
      <c r="N43" s="31" t="s">
        <v>43</v>
      </c>
      <c r="O43" s="31">
        <v>15</v>
      </c>
      <c r="P43" s="31">
        <v>15</v>
      </c>
      <c r="Q43" s="31">
        <v>0</v>
      </c>
      <c r="R43" s="31">
        <v>15</v>
      </c>
      <c r="S43" s="31">
        <v>15</v>
      </c>
      <c r="T43" s="31">
        <v>15</v>
      </c>
      <c r="U43" s="31">
        <v>10</v>
      </c>
      <c r="V43" s="32">
        <f>SUM(O43:U43)</f>
        <v>85</v>
      </c>
      <c r="W43" s="32" t="str">
        <f>IF(V43&lt;=85, "Débil", IF(V43&lt;=95,"Moderado","Fuerte"))</f>
        <v>Débil</v>
      </c>
      <c r="X43" s="32" t="s">
        <v>25</v>
      </c>
      <c r="Y43" s="32" t="s">
        <v>25</v>
      </c>
      <c r="Z43" s="32">
        <f>IF(Y43="Fuerte", 100, IF(Y43="Moderado",50, IF(Y43="Débil",0, "")))</f>
        <v>50</v>
      </c>
      <c r="AA43" s="32">
        <f>AVERAGE(V43,Z43)</f>
        <v>67.5</v>
      </c>
      <c r="AB43" s="64"/>
      <c r="AC43" s="64"/>
      <c r="AD43" s="65"/>
      <c r="AE43" s="65"/>
      <c r="AF43" s="66"/>
      <c r="AG43" s="65"/>
      <c r="AH43" s="63"/>
      <c r="AI43" s="65"/>
      <c r="AJ43" s="65"/>
      <c r="AK43" s="70"/>
      <c r="AL43" s="70"/>
      <c r="AM43" s="63"/>
      <c r="AN43" s="84"/>
      <c r="AO43" s="109"/>
      <c r="AP43" s="109"/>
      <c r="AQ43" s="109"/>
      <c r="AR43" s="109"/>
      <c r="AS43" s="109"/>
      <c r="AT43" s="91"/>
      <c r="AU43" s="92"/>
      <c r="AV43" s="92"/>
      <c r="AW43" s="92"/>
      <c r="AX43" s="93"/>
    </row>
    <row r="44" spans="1:50" s="35" customFormat="1" x14ac:dyDescent="0.2">
      <c r="A44" s="28"/>
      <c r="B44" s="17"/>
      <c r="C44" s="33"/>
      <c r="D44" s="33"/>
      <c r="E44" s="33"/>
      <c r="F44" s="33"/>
      <c r="G44" s="33"/>
      <c r="H44" s="33"/>
      <c r="I44" s="34"/>
      <c r="L44" s="17"/>
      <c r="M44" s="17"/>
      <c r="N44" s="17"/>
      <c r="O44" s="17"/>
      <c r="P44" s="17"/>
      <c r="Q44" s="17"/>
      <c r="R44" s="17"/>
      <c r="S44" s="17"/>
      <c r="T44" s="17"/>
      <c r="U44" s="17"/>
      <c r="V44" s="17"/>
      <c r="Y44" s="17"/>
      <c r="Z44" s="17"/>
      <c r="AA44" s="17"/>
      <c r="AB44" s="17"/>
      <c r="AC44" s="17"/>
      <c r="AD44" s="17"/>
      <c r="AE44" s="17"/>
      <c r="AF44" s="36"/>
      <c r="AG44" s="36"/>
      <c r="AH44" s="36"/>
      <c r="AI44" s="36"/>
      <c r="AJ44" s="17"/>
      <c r="AN44" s="38"/>
    </row>
    <row r="45" spans="1:50" s="35" customFormat="1" x14ac:dyDescent="0.2">
      <c r="A45" s="28"/>
      <c r="B45" s="17"/>
      <c r="C45" s="33"/>
      <c r="D45" s="33"/>
      <c r="E45" s="33"/>
      <c r="F45" s="33"/>
      <c r="G45" s="33"/>
      <c r="H45" s="33"/>
      <c r="I45" s="34"/>
      <c r="L45" s="17"/>
      <c r="M45" s="17"/>
      <c r="N45" s="17"/>
      <c r="O45" s="17"/>
      <c r="P45" s="17"/>
      <c r="Q45" s="17"/>
      <c r="R45" s="17"/>
      <c r="S45" s="17"/>
      <c r="T45" s="17"/>
      <c r="U45" s="17"/>
      <c r="V45" s="17"/>
      <c r="Y45" s="17"/>
      <c r="Z45" s="17"/>
      <c r="AA45" s="17"/>
      <c r="AB45" s="17"/>
      <c r="AC45" s="17"/>
      <c r="AD45" s="17"/>
      <c r="AE45" s="17"/>
      <c r="AF45" s="36"/>
      <c r="AG45" s="36"/>
      <c r="AH45" s="36"/>
      <c r="AI45" s="36"/>
      <c r="AJ45" s="17"/>
      <c r="AN45" s="38"/>
    </row>
    <row r="46" spans="1:50" s="35" customFormat="1" x14ac:dyDescent="0.2">
      <c r="A46" s="28"/>
      <c r="B46" s="17"/>
      <c r="C46" s="33"/>
      <c r="D46" s="33"/>
      <c r="E46" s="33"/>
      <c r="F46" s="33"/>
      <c r="G46" s="33"/>
      <c r="H46" s="33"/>
      <c r="I46" s="34"/>
      <c r="L46" s="17"/>
      <c r="M46" s="17"/>
      <c r="N46" s="17"/>
      <c r="O46" s="17"/>
      <c r="P46" s="17"/>
      <c r="Q46" s="17"/>
      <c r="R46" s="17"/>
      <c r="S46" s="17"/>
      <c r="T46" s="17"/>
      <c r="U46" s="17"/>
      <c r="V46" s="17"/>
      <c r="Y46" s="17"/>
      <c r="Z46" s="17"/>
      <c r="AA46" s="17"/>
      <c r="AB46" s="17"/>
      <c r="AC46" s="17"/>
      <c r="AD46" s="17"/>
      <c r="AE46" s="17"/>
      <c r="AF46" s="36"/>
      <c r="AG46" s="36"/>
      <c r="AH46" s="36"/>
      <c r="AI46" s="36"/>
      <c r="AJ46" s="17"/>
      <c r="AN46" s="38"/>
    </row>
    <row r="47" spans="1:50" s="35" customFormat="1" x14ac:dyDescent="0.2">
      <c r="A47" s="28"/>
      <c r="B47" s="17"/>
      <c r="C47" s="33"/>
      <c r="D47" s="33"/>
      <c r="E47" s="33"/>
      <c r="F47" s="33"/>
      <c r="G47" s="33"/>
      <c r="H47" s="33"/>
      <c r="I47" s="34"/>
      <c r="L47" s="17"/>
      <c r="M47" s="17"/>
      <c r="N47" s="17"/>
      <c r="O47" s="17"/>
      <c r="P47" s="17"/>
      <c r="Q47" s="17"/>
      <c r="R47" s="17"/>
      <c r="S47" s="17"/>
      <c r="T47" s="17"/>
      <c r="U47" s="17"/>
      <c r="V47" s="17"/>
      <c r="Y47" s="17"/>
      <c r="Z47" s="17"/>
      <c r="AA47" s="17"/>
      <c r="AB47" s="17"/>
      <c r="AC47" s="17"/>
      <c r="AD47" s="17"/>
      <c r="AE47" s="17"/>
      <c r="AF47" s="36"/>
      <c r="AG47" s="36"/>
      <c r="AH47" s="36"/>
      <c r="AI47" s="36"/>
      <c r="AJ47" s="17"/>
      <c r="AN47" s="38"/>
    </row>
  </sheetData>
  <sheetProtection selectLockedCells="1"/>
  <mergeCells count="407">
    <mergeCell ref="AG11:AX11"/>
    <mergeCell ref="AT25:AX25"/>
    <mergeCell ref="AO25:AS25"/>
    <mergeCell ref="AO30:AS30"/>
    <mergeCell ref="AO28:AS29"/>
    <mergeCell ref="AT30:AX30"/>
    <mergeCell ref="AT31:AX31"/>
    <mergeCell ref="AT36:AX36"/>
    <mergeCell ref="AT37:AX40"/>
    <mergeCell ref="AO14:AS14"/>
    <mergeCell ref="AO34:AS35"/>
    <mergeCell ref="AO36:AS36"/>
    <mergeCell ref="AT12:AX12"/>
    <mergeCell ref="AO26:AS27"/>
    <mergeCell ref="AN13:AN18"/>
    <mergeCell ref="AN19:AN24"/>
    <mergeCell ref="AO24:AS24"/>
    <mergeCell ref="AO20:AS20"/>
    <mergeCell ref="AO21:AS21"/>
    <mergeCell ref="AO12:AS12"/>
    <mergeCell ref="AO13:AS13"/>
    <mergeCell ref="AO31:AS31"/>
    <mergeCell ref="AO19:AS19"/>
    <mergeCell ref="AO22:AS23"/>
    <mergeCell ref="AT41:AX43"/>
    <mergeCell ref="AT13:AX13"/>
    <mergeCell ref="AT14:AX14"/>
    <mergeCell ref="AT15:AX15"/>
    <mergeCell ref="AT18:AX18"/>
    <mergeCell ref="AT19:AX19"/>
    <mergeCell ref="AT20:AX20"/>
    <mergeCell ref="AT21:AX21"/>
    <mergeCell ref="AT24:AX24"/>
    <mergeCell ref="AT16:AX17"/>
    <mergeCell ref="AT22:AX23"/>
    <mergeCell ref="AT26:AX27"/>
    <mergeCell ref="AT28:AX29"/>
    <mergeCell ref="AT32:AX33"/>
    <mergeCell ref="AT34:AX35"/>
    <mergeCell ref="AO41:AS43"/>
    <mergeCell ref="AO37:AS40"/>
    <mergeCell ref="AM37:AM43"/>
    <mergeCell ref="AN37:AN43"/>
    <mergeCell ref="Z41:Z42"/>
    <mergeCell ref="AA41:AA42"/>
    <mergeCell ref="AJ37:AJ43"/>
    <mergeCell ref="AK37:AK43"/>
    <mergeCell ref="AL37:AL43"/>
    <mergeCell ref="AH37:AH43"/>
    <mergeCell ref="AI37:AI43"/>
    <mergeCell ref="Z37:Z38"/>
    <mergeCell ref="AA37:AA38"/>
    <mergeCell ref="AB37:AB43"/>
    <mergeCell ref="AE37:AE43"/>
    <mergeCell ref="AF37:AF43"/>
    <mergeCell ref="AG37:AG43"/>
    <mergeCell ref="AC37:AC43"/>
    <mergeCell ref="AD37:AD43"/>
    <mergeCell ref="Z39:Z40"/>
    <mergeCell ref="AA39:AA40"/>
    <mergeCell ref="AN25:AN30"/>
    <mergeCell ref="AN31:AN36"/>
    <mergeCell ref="AO15:AS15"/>
    <mergeCell ref="AO18:AS18"/>
    <mergeCell ref="AO16:AS17"/>
    <mergeCell ref="AO32:AS33"/>
    <mergeCell ref="P41:P42"/>
    <mergeCell ref="Q41:Q42"/>
    <mergeCell ref="T41:T42"/>
    <mergeCell ref="Y37:Y38"/>
    <mergeCell ref="Y41:Y42"/>
    <mergeCell ref="X39:X40"/>
    <mergeCell ref="Y39:Y40"/>
    <mergeCell ref="U35:U36"/>
    <mergeCell ref="V35:V36"/>
    <mergeCell ref="W35:W36"/>
    <mergeCell ref="X35:X36"/>
    <mergeCell ref="Y35:Y36"/>
    <mergeCell ref="P35:P36"/>
    <mergeCell ref="Q35:Q36"/>
    <mergeCell ref="R35:R36"/>
    <mergeCell ref="S35:S36"/>
    <mergeCell ref="T35:T36"/>
    <mergeCell ref="U33:U34"/>
    <mergeCell ref="A37:A43"/>
    <mergeCell ref="B37:B43"/>
    <mergeCell ref="D19:D24"/>
    <mergeCell ref="D25:D30"/>
    <mergeCell ref="D31:D36"/>
    <mergeCell ref="D37:D43"/>
    <mergeCell ref="A19:A24"/>
    <mergeCell ref="B19:B24"/>
    <mergeCell ref="B25:B30"/>
    <mergeCell ref="A25:A30"/>
    <mergeCell ref="A31:A36"/>
    <mergeCell ref="B31:B36"/>
    <mergeCell ref="C19:C24"/>
    <mergeCell ref="C25:C30"/>
    <mergeCell ref="C31:C36"/>
    <mergeCell ref="C37:C43"/>
    <mergeCell ref="H37:H43"/>
    <mergeCell ref="P37:P38"/>
    <mergeCell ref="Q37:Q38"/>
    <mergeCell ref="P39:P40"/>
    <mergeCell ref="Q39:Q40"/>
    <mergeCell ref="U37:U38"/>
    <mergeCell ref="V37:V38"/>
    <mergeCell ref="W37:W38"/>
    <mergeCell ref="X37:X38"/>
    <mergeCell ref="R41:R42"/>
    <mergeCell ref="S41:S42"/>
    <mergeCell ref="U41:U42"/>
    <mergeCell ref="V41:V42"/>
    <mergeCell ref="W41:W42"/>
    <mergeCell ref="X41:X42"/>
    <mergeCell ref="R37:R38"/>
    <mergeCell ref="S37:S38"/>
    <mergeCell ref="T37:T38"/>
    <mergeCell ref="R39:R40"/>
    <mergeCell ref="S39:S40"/>
    <mergeCell ref="T39:T40"/>
    <mergeCell ref="U39:U40"/>
    <mergeCell ref="V39:V40"/>
    <mergeCell ref="W39:W40"/>
    <mergeCell ref="K37:K43"/>
    <mergeCell ref="L37:L43"/>
    <mergeCell ref="M37:M38"/>
    <mergeCell ref="N37:N38"/>
    <mergeCell ref="O37:O38"/>
    <mergeCell ref="M39:M40"/>
    <mergeCell ref="N39:N40"/>
    <mergeCell ref="O39:O40"/>
    <mergeCell ref="M41:M42"/>
    <mergeCell ref="N41:N42"/>
    <mergeCell ref="O41:O42"/>
    <mergeCell ref="V33:V34"/>
    <mergeCell ref="W33:W34"/>
    <mergeCell ref="X33:X34"/>
    <mergeCell ref="Y33:Y34"/>
    <mergeCell ref="P33:P34"/>
    <mergeCell ref="Q33:Q34"/>
    <mergeCell ref="R33:R34"/>
    <mergeCell ref="S33:S34"/>
    <mergeCell ref="T33:T34"/>
    <mergeCell ref="AJ31:AJ36"/>
    <mergeCell ref="AK31:AK36"/>
    <mergeCell ref="AL31:AL36"/>
    <mergeCell ref="AM31:AM36"/>
    <mergeCell ref="AE31:AE36"/>
    <mergeCell ref="AF31:AF36"/>
    <mergeCell ref="AG31:AG36"/>
    <mergeCell ref="AH31:AH36"/>
    <mergeCell ref="AI31:AI36"/>
    <mergeCell ref="Z31:Z32"/>
    <mergeCell ref="AA31:AA32"/>
    <mergeCell ref="AB31:AB36"/>
    <mergeCell ref="AC31:AC36"/>
    <mergeCell ref="AD31:AD36"/>
    <mergeCell ref="Z33:Z34"/>
    <mergeCell ref="AA33:AA34"/>
    <mergeCell ref="Z35:Z36"/>
    <mergeCell ref="AA35:AA36"/>
    <mergeCell ref="U31:U32"/>
    <mergeCell ref="V31:V32"/>
    <mergeCell ref="W31:W32"/>
    <mergeCell ref="X31:X32"/>
    <mergeCell ref="Y31:Y32"/>
    <mergeCell ref="P31:P32"/>
    <mergeCell ref="Q31:Q32"/>
    <mergeCell ref="R31:R32"/>
    <mergeCell ref="S31:S32"/>
    <mergeCell ref="T31:T32"/>
    <mergeCell ref="K31:K36"/>
    <mergeCell ref="L31:L36"/>
    <mergeCell ref="M31:M32"/>
    <mergeCell ref="N31:N32"/>
    <mergeCell ref="O31:O32"/>
    <mergeCell ref="M33:M34"/>
    <mergeCell ref="N33:N34"/>
    <mergeCell ref="O33:O34"/>
    <mergeCell ref="M35:M36"/>
    <mergeCell ref="N35:N36"/>
    <mergeCell ref="O35:O36"/>
    <mergeCell ref="AM25:AM30"/>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H25:AH30"/>
    <mergeCell ref="AI25:AI30"/>
    <mergeCell ref="AJ25:AJ30"/>
    <mergeCell ref="W29:W30"/>
    <mergeCell ref="X29:X30"/>
    <mergeCell ref="Y29:Y30"/>
    <mergeCell ref="Z29:Z30"/>
    <mergeCell ref="AA29:AA30"/>
    <mergeCell ref="AK25:AK30"/>
    <mergeCell ref="AL25:AL30"/>
    <mergeCell ref="AA25:AA26"/>
    <mergeCell ref="AB25:AB30"/>
    <mergeCell ref="AC25:AC30"/>
    <mergeCell ref="AD25:AD30"/>
    <mergeCell ref="AE25:AE30"/>
    <mergeCell ref="AA27:AA28"/>
    <mergeCell ref="V25:V26"/>
    <mergeCell ref="W25:W26"/>
    <mergeCell ref="X25:X26"/>
    <mergeCell ref="Y25:Y26"/>
    <mergeCell ref="Z25:Z26"/>
    <mergeCell ref="AF25:AF30"/>
    <mergeCell ref="AG25:AG30"/>
    <mergeCell ref="V29:V30"/>
    <mergeCell ref="AA23:AA24"/>
    <mergeCell ref="I25:I30"/>
    <mergeCell ref="J25:J30"/>
    <mergeCell ref="K25:K30"/>
    <mergeCell ref="L25:L30"/>
    <mergeCell ref="M25:M26"/>
    <mergeCell ref="N25:N26"/>
    <mergeCell ref="O25:O26"/>
    <mergeCell ref="P25:P26"/>
    <mergeCell ref="Q25:Q26"/>
    <mergeCell ref="R25:R26"/>
    <mergeCell ref="S25:S26"/>
    <mergeCell ref="T25:T26"/>
    <mergeCell ref="U25:U26"/>
    <mergeCell ref="M29:M30"/>
    <mergeCell ref="N29:N30"/>
    <mergeCell ref="O29:O30"/>
    <mergeCell ref="P29:P30"/>
    <mergeCell ref="Q29:Q30"/>
    <mergeCell ref="R29:R30"/>
    <mergeCell ref="S29:S30"/>
    <mergeCell ref="T29:T30"/>
    <mergeCell ref="U29:U30"/>
    <mergeCell ref="AK19:AK24"/>
    <mergeCell ref="AL19:AL24"/>
    <mergeCell ref="AM19:AM24"/>
    <mergeCell ref="M23:M24"/>
    <mergeCell ref="N23:N24"/>
    <mergeCell ref="O23:O24"/>
    <mergeCell ref="P23:P24"/>
    <mergeCell ref="Q23:Q24"/>
    <mergeCell ref="R23:R24"/>
    <mergeCell ref="S23:S24"/>
    <mergeCell ref="T23:T24"/>
    <mergeCell ref="U23:U24"/>
    <mergeCell ref="V23:V24"/>
    <mergeCell ref="W23:W24"/>
    <mergeCell ref="X23:X24"/>
    <mergeCell ref="Z19:Z22"/>
    <mergeCell ref="AA19:AA22"/>
    <mergeCell ref="AB19:AB24"/>
    <mergeCell ref="AC19:AC24"/>
    <mergeCell ref="AD19:AD24"/>
    <mergeCell ref="U19:U22"/>
    <mergeCell ref="V19:V22"/>
    <mergeCell ref="W19:W22"/>
    <mergeCell ref="X19:X22"/>
    <mergeCell ref="G25:G26"/>
    <mergeCell ref="F13:F18"/>
    <mergeCell ref="G37:G38"/>
    <mergeCell ref="G39:G40"/>
    <mergeCell ref="G41:G42"/>
    <mergeCell ref="I19:I24"/>
    <mergeCell ref="J19:J24"/>
    <mergeCell ref="I31:I36"/>
    <mergeCell ref="J31:J36"/>
    <mergeCell ref="I37:I43"/>
    <mergeCell ref="J37:J43"/>
    <mergeCell ref="G27:G28"/>
    <mergeCell ref="G29:G30"/>
    <mergeCell ref="G31:G32"/>
    <mergeCell ref="G33:G34"/>
    <mergeCell ref="G35:G36"/>
    <mergeCell ref="H13:H14"/>
    <mergeCell ref="H19:H22"/>
    <mergeCell ref="H23:H24"/>
    <mergeCell ref="H25:H26"/>
    <mergeCell ref="H27:H28"/>
    <mergeCell ref="H29:H30"/>
    <mergeCell ref="H15:H18"/>
    <mergeCell ref="H31:H36"/>
    <mergeCell ref="E25:E30"/>
    <mergeCell ref="E31:E36"/>
    <mergeCell ref="E37:E43"/>
    <mergeCell ref="F19:F24"/>
    <mergeCell ref="F25:F30"/>
    <mergeCell ref="F31:F36"/>
    <mergeCell ref="F37:F43"/>
    <mergeCell ref="AA15:AA16"/>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G19:G22"/>
    <mergeCell ref="T13:T14"/>
    <mergeCell ref="U13:U14"/>
    <mergeCell ref="V13:V14"/>
    <mergeCell ref="W13:W14"/>
    <mergeCell ref="X13:X14"/>
    <mergeCell ref="R13:R14"/>
    <mergeCell ref="S13:S14"/>
    <mergeCell ref="Z15:Z16"/>
    <mergeCell ref="E19:E24"/>
    <mergeCell ref="G23:G24"/>
    <mergeCell ref="Y19:Y22"/>
    <mergeCell ref="P19:P22"/>
    <mergeCell ref="Q19:Q22"/>
    <mergeCell ref="R19:R22"/>
    <mergeCell ref="S19:S22"/>
    <mergeCell ref="T19:T22"/>
    <mergeCell ref="K19:K24"/>
    <mergeCell ref="L19:L24"/>
    <mergeCell ref="M19:M22"/>
    <mergeCell ref="N19:N22"/>
    <mergeCell ref="O19:O22"/>
    <mergeCell ref="Y23:Y24"/>
    <mergeCell ref="Z23:Z24"/>
    <mergeCell ref="AM1:AN1"/>
    <mergeCell ref="AM2:AN2"/>
    <mergeCell ref="AM3:AN3"/>
    <mergeCell ref="D1:AL3"/>
    <mergeCell ref="L11:AF11"/>
    <mergeCell ref="AJ13:AJ18"/>
    <mergeCell ref="AK13:AK18"/>
    <mergeCell ref="AL13:AL18"/>
    <mergeCell ref="AM13:AM18"/>
    <mergeCell ref="AI13:AI18"/>
    <mergeCell ref="AC13:AC18"/>
    <mergeCell ref="AD13:AD18"/>
    <mergeCell ref="I13:I18"/>
    <mergeCell ref="J13:J18"/>
    <mergeCell ref="AB13:AB18"/>
    <mergeCell ref="K13:K18"/>
    <mergeCell ref="L13:L18"/>
    <mergeCell ref="M13:M14"/>
    <mergeCell ref="N13:N14"/>
    <mergeCell ref="O13:O14"/>
    <mergeCell ref="P13:P14"/>
    <mergeCell ref="Q13:Q14"/>
    <mergeCell ref="I11:K11"/>
    <mergeCell ref="Y15:Y16"/>
    <mergeCell ref="AI19:AI24"/>
    <mergeCell ref="AJ19:AJ24"/>
    <mergeCell ref="AE13:AE18"/>
    <mergeCell ref="AF13:AF18"/>
    <mergeCell ref="AG13:AG18"/>
    <mergeCell ref="AE19:AE24"/>
    <mergeCell ref="AF19:AF24"/>
    <mergeCell ref="AG19:AG24"/>
    <mergeCell ref="AH13:AH18"/>
    <mergeCell ref="A13:A18"/>
    <mergeCell ref="B13:B18"/>
    <mergeCell ref="C13:C18"/>
    <mergeCell ref="D13:D18"/>
    <mergeCell ref="E13:E18"/>
    <mergeCell ref="G13:G14"/>
    <mergeCell ref="G15:G16"/>
    <mergeCell ref="G17:G18"/>
    <mergeCell ref="AH19:AH24"/>
    <mergeCell ref="Y13:Y14"/>
    <mergeCell ref="Z13:Z14"/>
    <mergeCell ref="AA13:AA14"/>
    <mergeCell ref="M15:M16"/>
    <mergeCell ref="N15:N16"/>
    <mergeCell ref="O15:O16"/>
    <mergeCell ref="P15:P16"/>
    <mergeCell ref="Q15:Q16"/>
    <mergeCell ref="R15:R16"/>
    <mergeCell ref="S15:S16"/>
    <mergeCell ref="T15:T16"/>
    <mergeCell ref="U15:U16"/>
    <mergeCell ref="V15:V16"/>
    <mergeCell ref="W15:W16"/>
    <mergeCell ref="X15:X16"/>
    <mergeCell ref="A1:C3"/>
    <mergeCell ref="A11:G11"/>
    <mergeCell ref="A5:D5"/>
    <mergeCell ref="A6:D6"/>
    <mergeCell ref="E5:N5"/>
    <mergeCell ref="A9:D9"/>
    <mergeCell ref="A7:D7"/>
    <mergeCell ref="E6:N6"/>
    <mergeCell ref="E7:N7"/>
    <mergeCell ref="E9:N9"/>
  </mergeCells>
  <conditionalFormatting sqref="K13">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AF13">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K19:K21">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F19:AF21">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K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F25">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F31">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K31">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F3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K37">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5">
    <dataValidation allowBlank="1" showInputMessage="1" showErrorMessage="1" prompt="De acuerdo a la Guía para la administración del riesgo y el diseño de controles en entidades públicas - Riesgos de gestión, corrupción y seguridad digital - Versión 4 - Octubre de 2018. Pág. 42  criterios para calificar el impacto - Seguridad Digital " sqref="J12" xr:uid="{00000000-0002-0000-0100-000000000000}"/>
    <dataValidation allowBlank="1" showInputMessage="1" showErrorMessage="1" prompt="Casi Seguro (5): Se espera que evento ocurra en la mayoría _x000a_Probable (4): Es viable que el evento ocurra en la mayoría _x000a_Posible (3): Puede ocurrir en algún momento. Últimos 2 años ._x000a_Improbable (2): Puede Ocurrir en algún momento. Últimos 5 años_x000a_Rara Vez 1" sqref="I12" xr:uid="{00000000-0002-0000-0100-000001000000}"/>
    <dataValidation allowBlank="1" showInputMessage="1" showErrorMessage="1" prompt="- Confiable (15)_x000a_- No Confiable (0)_x000a_" sqref="S12" xr:uid="{00000000-0002-0000-0100-000002000000}"/>
    <dataValidation allowBlank="1" showInputMessage="1" showErrorMessage="1" prompt="- Prevenir (15)_x000a_- Detectar (10)_x000a_- No es un Control (0)" sqref="R12" xr:uid="{00000000-0002-0000-0100-000003000000}"/>
    <dataValidation allowBlank="1" showInputMessage="1" showErrorMessage="1" prompt="- Oportuna (15)_x000a_- Inoportuna (0)_x000a_" sqref="Q12" xr:uid="{00000000-0002-0000-0100-000004000000}"/>
    <dataValidation allowBlank="1" showInputMessage="1" showErrorMessage="1" prompt="- Asignado (15)_x000a_- No Asignado (0)" sqref="O12" xr:uid="{00000000-0002-0000-0100-000005000000}"/>
    <dataValidation allowBlank="1" showInputMessage="1" showErrorMessage="1" prompt="Completa (10)_x000a_Incompleta (5)_x000a_No esxiste (0)" sqref="U12" xr:uid="{00000000-0002-0000-0100-000006000000}"/>
    <dataValidation allowBlank="1" showInputMessage="1" showErrorMessage="1" prompt="- Se investigan y se resuelven Oportunamente (15)_x000a_- No se investigan y resuelven Oportunamente (0)_x000a_" sqref="T12" xr:uid="{00000000-0002-0000-0100-000007000000}"/>
    <dataValidation allowBlank="1" showInputMessage="1" showErrorMessage="1" prompt="- Adecuado (15)_x000a_- Inadecuado (0)_x000a_" sqref="P12" xr:uid="{00000000-0002-0000-0100-000008000000}"/>
    <dataValidation allowBlank="1" showInputMessage="1" showErrorMessage="1" prompt="De acuerdo a la Guía para la administración del riesgo y el diseño de controles en entidades públicas - Riesgos de gestión, corrupción y seguridad digital - Versión 4 - Octubre de 2018. Pág. 66 Resultados de los posibles desplazamientos." sqref="W12" xr:uid="{00000000-0002-0000-0100-000009000000}"/>
    <dataValidation allowBlank="1" showInputMessage="1" showErrorMessage="1" prompt="Fuerte: Siempre se ejecuta_x000a_Moderado: Algunas veces_x000a_Débil: No se ejecuta " sqref="X12 AB12" xr:uid="{00000000-0002-0000-0100-00000A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Y12" xr:uid="{00000000-0002-0000-0100-00000B000000}"/>
    <dataValidation allowBlank="1" showInputMessage="1" showErrorMessage="1" prompt="Fuerte: 100_x000a_Moderado: 50_x000a_Débil: 0" sqref="Z12" xr:uid="{00000000-0002-0000-0100-00000C000000}"/>
    <dataValidation allowBlank="1" showInputMessage="1" showErrorMessage="1" prompt="Fuerte: 100_x000a_Moderado: Entre 50 y 99_x000a_Débil: Menor a 50" sqref="AC12" xr:uid="{00000000-0002-0000-0100-00000D000000}"/>
    <dataValidation type="custom" showInputMessage="1" showErrorMessage="1" sqref="F12" xr:uid="{00000000-0002-0000-0100-00000E000000}">
      <formula1>1</formula1>
    </dataValidation>
  </dataValidations>
  <printOptions horizontalCentered="1"/>
  <pageMargins left="0.25" right="0.25" top="0.75" bottom="0.75" header="0.3" footer="0.3"/>
  <pageSetup paperSize="5" scale="75" fitToHeight="0"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F000000}">
          <x14:formula1>
            <xm:f>Hoja5!$C$3:$C$23</xm:f>
          </x14:formula1>
          <xm:sqref>B13:B21 B25</xm:sqref>
        </x14:dataValidation>
        <x14:dataValidation type="list" allowBlank="1" showInputMessage="1" showErrorMessage="1" xr:uid="{00000000-0002-0000-0100-000010000000}">
          <x14:formula1>
            <xm:f>'D:\MSPI\PLANEACION\PLAN DE ACCION 2019\ENERO\[Mapa de Riesgos de Seguridad Digital.xlsx]Hoja5'!#REF!</xm:f>
          </x14:formula1>
          <xm:sqref>X13:Y13 X15:Y15 X17:Y17 X23:Y23 X27:Y27 X29:Y29 X33:Y33 X35:Y35 X39:Y39 X41:Y41 X43:Y43 X19:Y21 X25:Y25 X31:Y31 X37:Y37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EB2D-9EED-4617-8B8F-FDA648D268EA}">
  <dimension ref="B9:E21"/>
  <sheetViews>
    <sheetView topLeftCell="A8" workbookViewId="0">
      <selection activeCell="A8" sqref="A1:XFD1048576"/>
    </sheetView>
    <sheetView workbookViewId="1"/>
  </sheetViews>
  <sheetFormatPr baseColWidth="10" defaultRowHeight="15" x14ac:dyDescent="0.25"/>
  <cols>
    <col min="5" max="5" width="102" customWidth="1"/>
  </cols>
  <sheetData>
    <row r="9" spans="5:5" x14ac:dyDescent="0.25">
      <c r="E9" s="15"/>
    </row>
    <row r="21" spans="2:2" x14ac:dyDescent="0.25">
      <c r="B21"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27"/>
  <sheetViews>
    <sheetView workbookViewId="0">
      <selection activeCell="D13" sqref="D13"/>
    </sheetView>
    <sheetView workbookViewId="1"/>
  </sheetViews>
  <sheetFormatPr baseColWidth="10" defaultColWidth="11.42578125" defaultRowHeight="15" x14ac:dyDescent="0.25"/>
  <cols>
    <col min="1" max="1" width="11.42578125" style="4"/>
    <col min="2" max="2" width="15" style="4" customWidth="1"/>
    <col min="3" max="3" width="54.5703125" style="4" customWidth="1"/>
    <col min="4" max="4" width="41.140625" style="4" customWidth="1"/>
    <col min="5" max="5" width="17" style="4" customWidth="1"/>
    <col min="6" max="6" width="25.28515625" style="4" customWidth="1"/>
    <col min="7" max="7" width="24.85546875" style="4" customWidth="1"/>
    <col min="8" max="8" width="17.7109375" style="4" customWidth="1"/>
    <col min="9" max="9" width="11.42578125" style="4"/>
    <col min="10" max="10" width="17.140625" style="4" customWidth="1"/>
    <col min="11" max="11" width="19.5703125" style="4" customWidth="1"/>
    <col min="12" max="12" width="37.28515625" style="4" customWidth="1"/>
    <col min="13" max="13" width="21.42578125" style="4" customWidth="1"/>
    <col min="14" max="16384" width="11.42578125" style="4"/>
  </cols>
  <sheetData>
    <row r="2" spans="3:16" x14ac:dyDescent="0.25">
      <c r="C2" s="3" t="s">
        <v>33</v>
      </c>
      <c r="D2" s="3" t="s">
        <v>34</v>
      </c>
      <c r="E2" s="3" t="s">
        <v>35</v>
      </c>
      <c r="F2" s="3" t="s">
        <v>36</v>
      </c>
      <c r="G2" s="3" t="s">
        <v>37</v>
      </c>
      <c r="H2" s="3" t="s">
        <v>38</v>
      </c>
      <c r="J2" s="3" t="s">
        <v>35</v>
      </c>
      <c r="K2" s="3" t="s">
        <v>36</v>
      </c>
      <c r="L2" s="3" t="s">
        <v>39</v>
      </c>
      <c r="O2" s="3" t="s">
        <v>40</v>
      </c>
    </row>
    <row r="3" spans="3:16" ht="16.5" x14ac:dyDescent="0.25">
      <c r="C3" s="6" t="s">
        <v>86</v>
      </c>
      <c r="D3" s="4" t="s">
        <v>21</v>
      </c>
      <c r="E3" s="5" t="s">
        <v>28</v>
      </c>
      <c r="F3" s="5" t="s">
        <v>41</v>
      </c>
      <c r="G3" s="4" t="s">
        <v>42</v>
      </c>
      <c r="H3" s="4" t="s">
        <v>43</v>
      </c>
      <c r="J3" s="5" t="s">
        <v>28</v>
      </c>
      <c r="K3" s="5" t="s">
        <v>41</v>
      </c>
      <c r="L3" s="4" t="s">
        <v>44</v>
      </c>
      <c r="M3" s="4" t="s">
        <v>32</v>
      </c>
      <c r="O3" s="4" t="s">
        <v>32</v>
      </c>
      <c r="P3" s="4" t="s">
        <v>45</v>
      </c>
    </row>
    <row r="4" spans="3:16" ht="16.5" x14ac:dyDescent="0.25">
      <c r="C4" s="6" t="s">
        <v>87</v>
      </c>
      <c r="D4" s="4" t="s">
        <v>85</v>
      </c>
      <c r="E4" s="5" t="s">
        <v>27</v>
      </c>
      <c r="F4" s="5" t="s">
        <v>46</v>
      </c>
      <c r="G4" s="4" t="s">
        <v>47</v>
      </c>
      <c r="H4" s="4" t="s">
        <v>48</v>
      </c>
      <c r="J4" s="5" t="s">
        <v>27</v>
      </c>
      <c r="K4" s="5" t="s">
        <v>46</v>
      </c>
      <c r="L4" s="4" t="s">
        <v>49</v>
      </c>
      <c r="M4" s="4" t="s">
        <v>32</v>
      </c>
      <c r="O4" s="4" t="s">
        <v>31</v>
      </c>
      <c r="P4" s="4" t="s">
        <v>50</v>
      </c>
    </row>
    <row r="5" spans="3:16" ht="16.5" x14ac:dyDescent="0.25">
      <c r="C5" s="6" t="s">
        <v>88</v>
      </c>
      <c r="D5" s="4" t="s">
        <v>51</v>
      </c>
      <c r="E5" s="5" t="s">
        <v>31</v>
      </c>
      <c r="F5" s="5" t="s">
        <v>25</v>
      </c>
      <c r="G5" s="4" t="s">
        <v>52</v>
      </c>
      <c r="J5" s="5" t="s">
        <v>26</v>
      </c>
      <c r="K5" s="5" t="s">
        <v>25</v>
      </c>
      <c r="L5" s="4" t="s">
        <v>53</v>
      </c>
      <c r="M5" s="4" t="s">
        <v>31</v>
      </c>
      <c r="O5" s="4" t="s">
        <v>30</v>
      </c>
      <c r="P5" s="4" t="s">
        <v>54</v>
      </c>
    </row>
    <row r="6" spans="3:16" ht="16.5" x14ac:dyDescent="0.25">
      <c r="C6" s="6" t="s">
        <v>104</v>
      </c>
      <c r="D6" s="4" t="s">
        <v>55</v>
      </c>
      <c r="E6" s="5" t="s">
        <v>22</v>
      </c>
      <c r="F6" s="5" t="s">
        <v>24</v>
      </c>
      <c r="G6" s="4" t="s">
        <v>56</v>
      </c>
      <c r="J6" s="5" t="s">
        <v>22</v>
      </c>
      <c r="K6" s="5" t="s">
        <v>24</v>
      </c>
      <c r="L6" s="4" t="s">
        <v>57</v>
      </c>
      <c r="M6" s="4" t="s">
        <v>30</v>
      </c>
      <c r="O6" s="4" t="s">
        <v>29</v>
      </c>
      <c r="P6" s="4" t="s">
        <v>54</v>
      </c>
    </row>
    <row r="7" spans="3:16" ht="16.5" x14ac:dyDescent="0.25">
      <c r="C7" s="6" t="s">
        <v>67</v>
      </c>
      <c r="D7" s="4" t="s">
        <v>58</v>
      </c>
      <c r="E7" s="5" t="s">
        <v>59</v>
      </c>
      <c r="F7" s="5" t="s">
        <v>23</v>
      </c>
      <c r="G7" s="5"/>
      <c r="J7" s="5" t="s">
        <v>59</v>
      </c>
      <c r="K7" s="5" t="s">
        <v>23</v>
      </c>
      <c r="L7" s="4" t="s">
        <v>60</v>
      </c>
      <c r="M7" s="4" t="s">
        <v>30</v>
      </c>
    </row>
    <row r="8" spans="3:16" ht="16.5" x14ac:dyDescent="0.25">
      <c r="C8" s="6" t="s">
        <v>89</v>
      </c>
      <c r="D8" s="4" t="s">
        <v>61</v>
      </c>
      <c r="L8" s="4" t="s">
        <v>62</v>
      </c>
      <c r="M8" s="4" t="s">
        <v>32</v>
      </c>
    </row>
    <row r="9" spans="3:16" ht="16.5" x14ac:dyDescent="0.25">
      <c r="C9" s="7" t="s">
        <v>90</v>
      </c>
      <c r="D9" s="4" t="s">
        <v>63</v>
      </c>
      <c r="L9" s="4" t="s">
        <v>64</v>
      </c>
      <c r="M9" s="4" t="s">
        <v>32</v>
      </c>
    </row>
    <row r="10" spans="3:16" ht="16.5" x14ac:dyDescent="0.25">
      <c r="C10" s="6" t="s">
        <v>91</v>
      </c>
      <c r="L10" s="4" t="s">
        <v>65</v>
      </c>
      <c r="M10" s="4" t="s">
        <v>31</v>
      </c>
    </row>
    <row r="11" spans="3:16" ht="16.5" x14ac:dyDescent="0.25">
      <c r="C11" s="6" t="s">
        <v>92</v>
      </c>
      <c r="L11" s="4" t="s">
        <v>66</v>
      </c>
      <c r="M11" s="4" t="s">
        <v>30</v>
      </c>
    </row>
    <row r="12" spans="3:16" ht="16.5" x14ac:dyDescent="0.25">
      <c r="C12" s="6" t="s">
        <v>93</v>
      </c>
      <c r="L12" s="4" t="s">
        <v>68</v>
      </c>
      <c r="M12" s="4" t="s">
        <v>29</v>
      </c>
    </row>
    <row r="13" spans="3:16" ht="16.5" x14ac:dyDescent="0.25">
      <c r="C13" s="7" t="s">
        <v>94</v>
      </c>
      <c r="L13" s="4" t="s">
        <v>69</v>
      </c>
      <c r="M13" s="4" t="s">
        <v>32</v>
      </c>
    </row>
    <row r="14" spans="3:16" ht="16.5" x14ac:dyDescent="0.25">
      <c r="C14" s="6" t="s">
        <v>95</v>
      </c>
      <c r="L14" s="4" t="s">
        <v>71</v>
      </c>
      <c r="M14" s="4" t="s">
        <v>31</v>
      </c>
    </row>
    <row r="15" spans="3:16" ht="16.5" x14ac:dyDescent="0.25">
      <c r="C15" s="6" t="s">
        <v>96</v>
      </c>
      <c r="L15" s="4" t="s">
        <v>72</v>
      </c>
      <c r="M15" s="4" t="s">
        <v>30</v>
      </c>
    </row>
    <row r="16" spans="3:16" ht="16.5" x14ac:dyDescent="0.25">
      <c r="C16" s="6" t="s">
        <v>97</v>
      </c>
      <c r="L16" s="4" t="s">
        <v>73</v>
      </c>
      <c r="M16" s="4" t="s">
        <v>29</v>
      </c>
    </row>
    <row r="17" spans="3:13" ht="16.5" x14ac:dyDescent="0.25">
      <c r="C17" s="6" t="s">
        <v>98</v>
      </c>
      <c r="L17" s="4" t="s">
        <v>74</v>
      </c>
      <c r="M17" s="4" t="s">
        <v>29</v>
      </c>
    </row>
    <row r="18" spans="3:13" ht="16.5" x14ac:dyDescent="0.25">
      <c r="C18" s="6" t="s">
        <v>99</v>
      </c>
      <c r="L18" s="4" t="s">
        <v>75</v>
      </c>
      <c r="M18" s="4" t="s">
        <v>31</v>
      </c>
    </row>
    <row r="19" spans="3:13" ht="16.5" x14ac:dyDescent="0.25">
      <c r="C19" s="6" t="s">
        <v>100</v>
      </c>
      <c r="L19" s="4" t="s">
        <v>76</v>
      </c>
      <c r="M19" s="4" t="s">
        <v>30</v>
      </c>
    </row>
    <row r="20" spans="3:13" ht="16.5" x14ac:dyDescent="0.25">
      <c r="C20" s="6" t="s">
        <v>70</v>
      </c>
      <c r="L20" s="4" t="s">
        <v>77</v>
      </c>
      <c r="M20" s="4" t="s">
        <v>30</v>
      </c>
    </row>
    <row r="21" spans="3:13" ht="16.5" x14ac:dyDescent="0.25">
      <c r="C21" s="6" t="s">
        <v>101</v>
      </c>
      <c r="L21" s="4" t="s">
        <v>78</v>
      </c>
      <c r="M21" s="4" t="s">
        <v>29</v>
      </c>
    </row>
    <row r="22" spans="3:13" ht="16.5" x14ac:dyDescent="0.25">
      <c r="C22" s="6" t="s">
        <v>102</v>
      </c>
      <c r="L22" s="4" t="s">
        <v>79</v>
      </c>
      <c r="M22" s="4" t="s">
        <v>29</v>
      </c>
    </row>
    <row r="23" spans="3:13" ht="16.5" x14ac:dyDescent="0.25">
      <c r="C23" s="6" t="s">
        <v>103</v>
      </c>
      <c r="L23" s="4" t="s">
        <v>80</v>
      </c>
      <c r="M23" s="4" t="s">
        <v>30</v>
      </c>
    </row>
    <row r="24" spans="3:13" x14ac:dyDescent="0.25">
      <c r="L24" s="4" t="s">
        <v>81</v>
      </c>
      <c r="M24" s="4" t="s">
        <v>30</v>
      </c>
    </row>
    <row r="25" spans="3:13" x14ac:dyDescent="0.25">
      <c r="L25" s="4" t="s">
        <v>82</v>
      </c>
      <c r="M25" s="4" t="s">
        <v>29</v>
      </c>
    </row>
    <row r="26" spans="3:13" x14ac:dyDescent="0.25">
      <c r="L26" s="4" t="s">
        <v>83</v>
      </c>
      <c r="M26" s="4" t="s">
        <v>29</v>
      </c>
    </row>
    <row r="27" spans="3:13" x14ac:dyDescent="0.25">
      <c r="L27" s="4" t="s">
        <v>84</v>
      </c>
      <c r="M27" s="4"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Indice</vt:lpstr>
      <vt:lpstr>SEGURIDAD_DIGITAL</vt:lpstr>
      <vt:lpstr>Hoja1</vt:lpstr>
      <vt:lpstr>Hoja5</vt:lpstr>
      <vt:lpstr>Indice!Área_de_impresión</vt:lpstr>
      <vt:lpstr>SEGURIDAD_DIGITAL!Área_de_impresión</vt:lpstr>
      <vt:lpstr>Indice!Títulos_a_imprimir</vt:lpstr>
      <vt:lpstr>SEGURIDAD_DIGITAL!Títulos_a_imprimir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José Leonardo Carrillo Cortes</cp:lastModifiedBy>
  <cp:lastPrinted>2019-01-24T17:14:57Z</cp:lastPrinted>
  <dcterms:created xsi:type="dcterms:W3CDTF">2016-06-27T17:23:36Z</dcterms:created>
  <dcterms:modified xsi:type="dcterms:W3CDTF">2019-08-28T14:15:52Z</dcterms:modified>
</cp:coreProperties>
</file>