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https://d.docs.live.net/a97172c5bd816dd8/Documentos/"/>
    </mc:Choice>
  </mc:AlternateContent>
  <xr:revisionPtr revIDLastSave="1734" documentId="13_ncr:1_{9206E6DC-8DB6-4402-A50F-7E513A6A4E02}" xr6:coauthVersionLast="47" xr6:coauthVersionMax="47" xr10:uidLastSave="{1205ED34-570A-466C-9CEB-12275A2E8560}"/>
  <bookViews>
    <workbookView xWindow="-108" yWindow="-108" windowWidth="23256" windowHeight="12456" xr2:uid="{00000000-000D-0000-FFFF-FFFF00000000}"/>
  </bookViews>
  <sheets>
    <sheet name="SEGUIMIENTO MECANISMOS" sheetId="1" r:id="rId1"/>
    <sheet name="Hoja1" sheetId="2" state="hidden" r:id="rId2"/>
  </sheets>
  <definedNames>
    <definedName name="_xlnm._FilterDatabase" localSheetId="0" hidden="1">'SEGUIMIENTO MECANISMOS'!$A$6:$U$54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Q53" i="1" l="1"/>
  <c r="I53" i="1"/>
  <c r="Q51" i="1"/>
  <c r="I52" i="1"/>
  <c r="I49" i="1"/>
  <c r="Q38" i="1"/>
  <c r="P27" i="1"/>
  <c r="P26" i="1"/>
  <c r="Q26" i="1"/>
  <c r="Q15" i="1"/>
  <c r="Q25" i="1"/>
  <c r="I23" i="1"/>
  <c r="I28" i="1"/>
  <c r="Q54" i="1"/>
  <c r="Q11" i="1"/>
  <c r="Q50" i="1"/>
  <c r="Q49" i="1"/>
  <c r="Q48" i="1"/>
  <c r="Q47" i="1"/>
  <c r="Q46" i="1"/>
  <c r="Q45" i="1"/>
  <c r="Q44" i="1"/>
  <c r="Q43" i="1"/>
  <c r="Q42" i="1"/>
  <c r="Q41" i="1"/>
  <c r="Q40" i="1"/>
  <c r="Q39" i="1"/>
  <c r="Q32" i="1"/>
  <c r="Q31" i="1"/>
  <c r="Q30" i="1"/>
  <c r="Q29" i="1"/>
  <c r="Q28" i="1"/>
  <c r="Q22" i="1"/>
  <c r="Q21" i="1"/>
  <c r="Q20" i="1"/>
  <c r="Q19" i="1"/>
  <c r="Q18" i="1"/>
  <c r="Q17" i="1"/>
  <c r="Q14" i="1"/>
  <c r="Q13" i="1"/>
  <c r="Q12" i="1"/>
  <c r="Q10" i="1"/>
  <c r="Q8" i="1"/>
  <c r="I8" i="1"/>
  <c r="I54" i="1"/>
  <c r="I48" i="1"/>
  <c r="I45" i="1"/>
  <c r="I44" i="1"/>
  <c r="I43" i="1"/>
  <c r="I42" i="1"/>
  <c r="I41" i="1"/>
  <c r="I39" i="1"/>
  <c r="I31" i="1"/>
  <c r="I30" i="1"/>
  <c r="I27" i="1"/>
  <c r="I26" i="1"/>
  <c r="I25" i="1"/>
  <c r="I22" i="1"/>
  <c r="I21" i="1"/>
  <c r="I20" i="1"/>
  <c r="I19" i="1"/>
  <c r="I18" i="1"/>
  <c r="I16" i="1"/>
  <c r="I14" i="1"/>
  <c r="I13" i="1"/>
  <c r="I12" i="1"/>
  <c r="I11" i="1"/>
  <c r="I10" i="1"/>
  <c r="I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N40" authorId="0" shapeId="0" xr:uid="{22A880EF-BC37-4CEC-B816-B567B272882D}">
      <text>
        <r>
          <rPr>
            <sz val="11"/>
            <color theme="1"/>
            <rFont val="Calibri"/>
            <family val="2"/>
          </rPr>
          <t>======
ID#AAAAVijQV-w
Diego Alexander Tibocha Guzman    (2022-02-12 19:07:43)
Cv 1 (fila 37 archivo original): 
convenio 745-2021: 
$13.473.350.421
Cv 2 (fila 39 archivo original):
Convenios 257-2013,730-2016,785-2019,883-2019
$13.274.415.984
Cv 3 (fila 1 archivo original):
Convenio 751-2021
$4.500.000.000</t>
        </r>
      </text>
    </comment>
  </commentList>
</comments>
</file>

<file path=xl/sharedStrings.xml><?xml version="1.0" encoding="utf-8"?>
<sst xmlns="http://schemas.openxmlformats.org/spreadsheetml/2006/main" count="501" uniqueCount="235">
  <si>
    <t>No</t>
  </si>
  <si>
    <t>INDICADOR</t>
  </si>
  <si>
    <t>META</t>
  </si>
  <si>
    <t>AVANCE DE META</t>
  </si>
  <si>
    <t>% CUMPLIMIENTO DE LA META</t>
  </si>
  <si>
    <t>FECHA DE APERTURA REAL</t>
  </si>
  <si>
    <t>TOTAL RECURSOS FINANCIEROS</t>
  </si>
  <si>
    <t>RECURSOS FINANCIEROS ASIGNADOS</t>
  </si>
  <si>
    <t>% 
ASIGNACIÓN 
DE RECURSOS</t>
  </si>
  <si>
    <t>No de adendas</t>
  </si>
  <si>
    <t>ÁREA RESPONSABLE</t>
  </si>
  <si>
    <t>OTRAS FUENTES</t>
  </si>
  <si>
    <t>TOTAL</t>
  </si>
  <si>
    <t>Dependencia responsable</t>
  </si>
  <si>
    <t>FECHA DE APERTURA PLANEADA</t>
  </si>
  <si>
    <t>INSTRUMENTO</t>
  </si>
  <si>
    <r>
      <rPr>
        <b/>
        <sz val="11"/>
        <color theme="1"/>
        <rFont val="Arial Narrow"/>
        <family val="2"/>
      </rPr>
      <t xml:space="preserve">CÓDIGO: </t>
    </r>
    <r>
      <rPr>
        <sz val="11"/>
        <color theme="1"/>
        <rFont val="Arial Narrow"/>
        <family val="2"/>
      </rPr>
      <t>D101PR01F15</t>
    </r>
  </si>
  <si>
    <t>MINCIENCIAS</t>
  </si>
  <si>
    <t>EJE TEMÁTICO</t>
  </si>
  <si>
    <t>Formulación y Aprobación</t>
  </si>
  <si>
    <t>Abierta</t>
  </si>
  <si>
    <t>Evaluación</t>
  </si>
  <si>
    <t xml:space="preserve">Publicación </t>
  </si>
  <si>
    <t>Contratación</t>
  </si>
  <si>
    <r>
      <rPr>
        <b/>
        <sz val="11"/>
        <color theme="1"/>
        <rFont val="Arial Narrow"/>
        <family val="2"/>
      </rPr>
      <t>VERSIÓN:</t>
    </r>
    <r>
      <rPr>
        <sz val="11"/>
        <color theme="1"/>
        <rFont val="Arial Narrow"/>
        <family val="2"/>
      </rPr>
      <t xml:space="preserve"> 0</t>
    </r>
    <r>
      <rPr>
        <sz val="11"/>
        <color theme="8" tint="-0.249977111117893"/>
        <rFont val="Arial Narrow"/>
        <family val="2"/>
      </rPr>
      <t>1</t>
    </r>
  </si>
  <si>
    <r>
      <t xml:space="preserve">ESTADO </t>
    </r>
    <r>
      <rPr>
        <b/>
        <sz val="10"/>
        <color rgb="FFFF0000"/>
        <rFont val="Arial Narrow"/>
        <family val="2"/>
      </rPr>
      <t xml:space="preserve">DE LA OFERTA O </t>
    </r>
    <r>
      <rPr>
        <b/>
        <sz val="10"/>
        <color rgb="FF0070C0"/>
        <rFont val="Arial Narrow"/>
        <family val="2"/>
      </rPr>
      <t>DEL</t>
    </r>
    <r>
      <rPr>
        <b/>
        <sz val="10"/>
        <rFont val="Arial Narrow"/>
        <family val="2"/>
      </rPr>
      <t xml:space="preserve"> MECANISMO AL X DE X DE 20XX</t>
    </r>
  </si>
  <si>
    <r>
      <t xml:space="preserve">MINISTERIO DE CIENCIA, TECNOLOGÍA E INNOVACIÓN
</t>
    </r>
    <r>
      <rPr>
        <b/>
        <sz val="14"/>
        <color theme="1"/>
        <rFont val="Arial Narrow"/>
        <family val="2"/>
      </rPr>
      <t xml:space="preserve">MATRIZ DE SEGUIMIENTO </t>
    </r>
    <r>
      <rPr>
        <b/>
        <sz val="14"/>
        <rFont val="Arial Narrow"/>
        <family val="2"/>
      </rPr>
      <t>AL PLAN ANUAL DE MECANISMOS</t>
    </r>
  </si>
  <si>
    <t>TIPO DE MECANISMO</t>
  </si>
  <si>
    <t>NOMBRE MECANISMO</t>
  </si>
  <si>
    <t>RESUMEN DE LA GESTIÓN REPORTADA EQUIPO DIR</t>
  </si>
  <si>
    <t>PLAN ANUAL DE MECANISMOS 2022</t>
  </si>
  <si>
    <t>Convocatoria</t>
  </si>
  <si>
    <t xml:space="preserve">Invitación </t>
  </si>
  <si>
    <t>Invitación</t>
  </si>
  <si>
    <t>Movilidad Académica con Europa 2022</t>
  </si>
  <si>
    <t>Programa AMSUD 2022</t>
  </si>
  <si>
    <t>Innovación Social: A Ciencia Cierta, Circular Saberes Teje Oportunidades</t>
  </si>
  <si>
    <t>Programa Para Mujeres en la Ciencia</t>
  </si>
  <si>
    <t>Unidades de Apropiación Social del Conocimiento en IES</t>
  </si>
  <si>
    <t>Posadas Científicas</t>
  </si>
  <si>
    <t>Convocatoria Jóvenes Innovadores en el marco de la reactivación económica</t>
  </si>
  <si>
    <t>Estancias con propósito empresarial</t>
  </si>
  <si>
    <t>Convocatoria Aliados Fulbright</t>
  </si>
  <si>
    <t>Programa Crédito Beca Colfuturo</t>
  </si>
  <si>
    <t>Convocatoria para la Formación de Capital Humano de Alto Nivel para las Regiones – Docentes de establecimientos educativos oficiales de Cundinamarca</t>
  </si>
  <si>
    <t>Estancias con propósito</t>
  </si>
  <si>
    <t>Convocatoria para la formación de capital humano de alto nivel para las regiones – servidores públicos del departamento del Atlántico</t>
  </si>
  <si>
    <t>Convocatoria de estancias post-doctorales de diplomacia científica en el exterior para doctores colombianos 2022</t>
  </si>
  <si>
    <t>Convocatoria 100K Strong in The Americas -  Nexo Global</t>
  </si>
  <si>
    <t>Convocatoria para el apoyo a proyectos de I+D+i que contribuyan a resolver los desafíos establecidos en la misión “Colombia hacia un nuevo modelo productivo, sostenible y competitivo” – área estratégica energía</t>
  </si>
  <si>
    <t>Convocatoria Tercerizada con TECNOVA: Convocatoria nacional tercerizada para fomentar la protección por patente de resultados de I+D+i que promuevan la potenciación económica del sector empresarial</t>
  </si>
  <si>
    <t>Convocatoria nacional tercerizada para fomentar la protección por patente de resultados de I+D+i que promuevan la potenciación económica del sector empresarial 2022</t>
  </si>
  <si>
    <t>Convocatoria nacional tercerizada para promover la explotación, comercialización y/o transferencia de las invenciones protegidas o en proceso de protección por patente – Sácale jugo a tu patente 4.0</t>
  </si>
  <si>
    <t xml:space="preserve">Convocatoria Senainnova para el fomento a la innovación y desarrollo tecnológico "por la reactivación del país" 2022 - Área Estratégica Bioeconomía </t>
  </si>
  <si>
    <t>Convocatoria Tercerizada con CREAME: Convocatoria para apoyar la creación y fortalecimiento de Empresas de Base Tecnolgicas, incluidas las Spin Off</t>
  </si>
  <si>
    <t>Invitación a presentar propuesta para la conformación de un listado de proyectos elegibles para la transferencia de dos tecnologías con fines de fabricación e implementación en los departamentos priorizados (Meta y Santander)</t>
  </si>
  <si>
    <t>Pactos por la innovación  -  Selección de empresas beneficiarias de Pactos por la Innovación, beneficio colinnova</t>
  </si>
  <si>
    <t>Convocatoria para el registro de propuestas que accederán a beneficios tributarios por inversiones en ciencia, tecnología e innovación para el año 2022</t>
  </si>
  <si>
    <t>Convocatoria para el registro de solicitudes por vinculación de doctores a la industria (Ventanilla Abierta)</t>
  </si>
  <si>
    <t>Convocatoria para el registro de solicitudes que accederán a los beneficios tributarios de Ingresos no constitutivos de renta 2021</t>
  </si>
  <si>
    <t>Convocatoria para el registro de solicitudes que accederán a los beneficios tributarios de Ingresos no constitutivos de renta 2022</t>
  </si>
  <si>
    <t>Convocatoria para el registro de propuestas que accederán a la exención del IVA (ventanilla abierta)</t>
  </si>
  <si>
    <t>Invitación para generación de insumos técnicos a partir de información del sector agropecuario.</t>
  </si>
  <si>
    <t>Fortalecimiento actores industria hidrocarburos</t>
  </si>
  <si>
    <t>Convocatoria para el apoyo de proyectos en: medición de captura y secuestro de carbono y procesos de generación de hidrógeno de bajas emisiones</t>
  </si>
  <si>
    <t>Invitación para apoyo a proyectos de I+D en Recobro Mejorado de Hidrocarburos</t>
  </si>
  <si>
    <t>Invitación a presentar propuestas para la ejecución de proyectos de I+D+i orientados al fortalecimiento del portafolio I+D+i de la ARC según prioridades y necesidades de la ARC-2022.</t>
  </si>
  <si>
    <t>Convocatoria fortalecimiento de capacidades regionales de investigación en salud pública</t>
  </si>
  <si>
    <t xml:space="preserve">Convocatoria para el financiamiento de ecosistemas científicos orientados por misiones en alianza que fortalezcan las capacidades nacionales para la atención y manejo de la salud mental y convivencia social en Colombia. </t>
  </si>
  <si>
    <t xml:space="preserve">Convocatoria para el financiamiento de ecosistemas científicos orientados por misiones en alianzas que fortalezcan las capacidades nacionales en modelos de atención integral para la prevención, detección temprana, tratamiento y rehabilitación integral del control del cáncer en Colombia </t>
  </si>
  <si>
    <t>Convocatoria para financiar la publicación de artículos en revistas científicas incluidas en los índices bibliográficos citacionales WoS o Scopus al año 2022</t>
  </si>
  <si>
    <t>Invitación a presentar propuestas que promuevan e integren las capacidades nacionales de CTel para la generación de evidencia sobre la respuesta frente a la pandemia por covid-19 y la identificación de lecciones aprendidas</t>
  </si>
  <si>
    <t>Convocatoria para el apoyo a programas de I+D+i que contribuyan a resolver los desafios establecidos en la misión "Colombia hacia un nuevo modelo productivo, sostenible y competitivo" - Área estratégica ciencia de la vida y de la salud</t>
  </si>
  <si>
    <t>Convocatoria fortalecimiento de capacidades para la producción en Colombia de reactivos, insumos y metodologías, para la prevención, diagnóstico y tratamiento de enfermedades de importancia en salud pública</t>
  </si>
  <si>
    <t xml:space="preserve">Convocatoria para el fortalecimiento de revistas científicas editadas por instituciones editoras colombianas en Publindex al año 2022 </t>
  </si>
  <si>
    <t>Movilidad Internacional</t>
  </si>
  <si>
    <t>Apropiación Social del Conocimiento</t>
  </si>
  <si>
    <t>Vocaciones Científicas de CTeI</t>
  </si>
  <si>
    <t>Formación y vinculación de Capital Humano de Alto Nivel</t>
  </si>
  <si>
    <t>Innovación y Productividad</t>
  </si>
  <si>
    <t>Programas y Proyectos de CTeI</t>
  </si>
  <si>
    <t>FortaIecimiento de Capacidades</t>
  </si>
  <si>
    <t>Movilidad de investigadores</t>
  </si>
  <si>
    <t>Apropiación social del conocimiento</t>
  </si>
  <si>
    <t>Programa para mujeres en la ciencia</t>
  </si>
  <si>
    <t>Vocaciones y Formación en CTeI</t>
  </si>
  <si>
    <t>Formación e inserción de capital humano de alto nivel</t>
  </si>
  <si>
    <t>Apoyo a Programas y Proyectos I+D+i que promuevan beneficios Sociales y Económicos</t>
  </si>
  <si>
    <t>Estrategia Nacional de Propiedad Intelectual.</t>
  </si>
  <si>
    <t>Impulsar la innovación y el desarrollo tecnológico para la transformación social y productiva</t>
  </si>
  <si>
    <t>Acuerdos de transferencia de tecnología yo conocimiento</t>
  </si>
  <si>
    <t>Fortalecimiento de capacidades para la innovación Empresarial</t>
  </si>
  <si>
    <t>Beneficios Tributarios</t>
  </si>
  <si>
    <t>Apoyo a  programas y proyectos I+D+i que promuevan beneficios sociales y económicos</t>
  </si>
  <si>
    <t xml:space="preserve">Programas y Proyectos de I+D apoyados por Minciencias y Aliados </t>
  </si>
  <si>
    <t>Reconocimiento y cierre de brechas de capacidades en CTeI</t>
  </si>
  <si>
    <t>Apoyo a programas y proyectos I+D+i que promuevan beneficios sociales y económicos</t>
  </si>
  <si>
    <t xml:space="preserve">Acuerdos para  Convocatoria de movilidad  </t>
  </si>
  <si>
    <t>Comunidades  y/o grupos de interés que se fortalecen a través de procesos de Apropiación Social de Conocimiento y cultura científica</t>
  </si>
  <si>
    <t>Unidades de Apropiación Social del Conocimiento creados</t>
  </si>
  <si>
    <t>Posadas Cientificas fortalecidas</t>
  </si>
  <si>
    <t>Jóvenes investigadores e innovadores apoyados por Minciencias y aliados</t>
  </si>
  <si>
    <t>Estancias Posdoctorales 
Jóvenes investigadores e innovadores apoyados por Minciencias y aliados</t>
  </si>
  <si>
    <t>Becas, créditos beca para la formación de Doctores apoyadas por Minciencias y aliados</t>
  </si>
  <si>
    <t>Becas, créditos beca para la formación de Doctores apoyadas por Minciencias y aliados
Becas, créditos beca para la formación de Maestrías apoyadas por Minciencias y aliados</t>
  </si>
  <si>
    <t>Becas, créditos beca para la formación de Maestrías para docentes apoyadas por Minciencias y aliados</t>
  </si>
  <si>
    <t>Estancias postdoctorales en Colombia</t>
  </si>
  <si>
    <t>Becas, créditos beca para la formación de Maestría apoyadas por Minciencias y aliados</t>
  </si>
  <si>
    <t xml:space="preserve">Estancias postdoctorales </t>
  </si>
  <si>
    <t>Jóvenes estudiantes de pregrado apoyados por Minciencias y aliados</t>
  </si>
  <si>
    <t>Programas y proyectos de CTeI financiados - Misión Colombia productiva</t>
  </si>
  <si>
    <t>Solicitudes de patentes presentadas por residentes en Oficina Nacional</t>
  </si>
  <si>
    <t xml:space="preserve"> Invenciones gestionadas hacia el alistamiento tecnológico y gestión comercial.</t>
  </si>
  <si>
    <t>(70) Empresas con capacidades en gestión de innovación
(400) Organizaciones articuladas en los Pactos por la innovación
(15) Proyectos de I+D+i financiados por Minciencias y aliados para la generación de Bioproductos</t>
  </si>
  <si>
    <t>Acuerdos de transferencia de tecnología y/o conocimiento</t>
  </si>
  <si>
    <t>Organizaciones articuladas en pactos por la Innovación
Empresas con capacidades en gestión de la innovación</t>
  </si>
  <si>
    <t>$billones asignados.</t>
  </si>
  <si>
    <t>Programas y proyectos de CTeI financiados</t>
  </si>
  <si>
    <t>-Proyectos de I+D apoyados por Minciencias y Aliados
-Jóvenes investigadores e innovadores apoyados por Minciencias y aliados</t>
  </si>
  <si>
    <t>Proyectos de I+D apoyados por Minciencias y Aliados</t>
  </si>
  <si>
    <t>Nuevos artículos científicos publicados por investigadores colombianos en revistas científicas especializadas</t>
  </si>
  <si>
    <t>Programas y Proyectos de I+D apoyados por Minciencias y Aliados</t>
  </si>
  <si>
    <t>Revistas colombianas fortalecidas</t>
  </si>
  <si>
    <t>120
120</t>
  </si>
  <si>
    <t>150
850</t>
  </si>
  <si>
    <t>70
400
15</t>
  </si>
  <si>
    <t>300 Organizaciones
135 Empresas</t>
  </si>
  <si>
    <t xml:space="preserve">
$2.1 billones asignados.</t>
  </si>
  <si>
    <t>NA</t>
  </si>
  <si>
    <t>10 proyectos
110 jóvenes investigadores</t>
  </si>
  <si>
    <t>4 (proyectos mínimo, 1 programa)</t>
  </si>
  <si>
    <t>3 proyectos (1 programa)</t>
  </si>
  <si>
    <t>5 proyectos</t>
  </si>
  <si>
    <t>0
0</t>
  </si>
  <si>
    <t>193
1316</t>
  </si>
  <si>
    <t>0%
0%</t>
  </si>
  <si>
    <t>100%
100%</t>
  </si>
  <si>
    <t>Segundo trimestre 2022</t>
  </si>
  <si>
    <t>Primer trimestre 2022</t>
  </si>
  <si>
    <t>Tercer trimestre 2022</t>
  </si>
  <si>
    <t>Primer  trimestre 2022</t>
  </si>
  <si>
    <t>Segundo  trimestre 2022</t>
  </si>
  <si>
    <t>cuarto trimestre 2021</t>
  </si>
  <si>
    <t>No hay fecha</t>
  </si>
  <si>
    <t>Abierta (Ventanilla abierta)</t>
  </si>
  <si>
    <t>Ver nota en la "Descripción de otras fuentes"</t>
  </si>
  <si>
    <t>Dirección de Vocaciones y Formación de la CTeI</t>
  </si>
  <si>
    <t>Las convocatorias de beneficios tributarios no contemplan financiamiento directo y desembolsos.</t>
  </si>
  <si>
    <t>Cerrada</t>
  </si>
  <si>
    <t>Apertura: 10 de enero de 2022. 
Cierre: 28 de febrero de 2022. 
Resultados: 11 de mayo de 2022
Propuestas recibidas: 1.323 maestrías y 193 doctorados
Propuestas que pasaron a requisitos: 1.323 maestrías y 193 doctorados
Propuestas que no cumplieron requisitos: 0
Propuestas en evaluación: 1.323 maestrías y 193 doctorados
Banco Definitivo: 1.316 y 193 doctorados
Legalización de los beneficiarios que está a cargo de Colfuturo (desembolso)</t>
  </si>
  <si>
    <t>Apertura: 27 de agosto de 2021. 
Cierre: 15 de marzo de 2022. 
Banco Definitivo: 1 de agosto de 2022
Propuestas recibidas: 501
Propuestas que cumplieron requisitos: 496
Propuestas que no cumplieron requisitos: 5
Propuestas en evaluación: 496
Banco Definitivo: 454
Las convocatorias de beneficios tributarios no contemplan financiamiento directo y desembolsos</t>
  </si>
  <si>
    <t>Apertura: 22 de abril de 2022. 
Cierre: 3 de junio de 2022. 
Resultados: 15 de julio de 2022
Modalidad 1: Desde TRL 3 hasta mínimo TRL 7 (Validación en entorno real)
Modalidad 2: Desde TRL 3 hasta TRL superior al inicial (Validación en laboratorio)
Propuestas recibidas: 3 registradas. Modalidad I: 2 proyectos de I+D. Modalidad II: 1 proyecto de I+D
Propuestas que cumplieron requisitos: 3 proyectos de I+D
Propuestas en evaluación: 3 proyectos de I+D
Banco elegibles: 1 proyecto elegible modalidad I por valor de $7.931.300.000 - 1 proyecto elegible modalidad II por valor de $2.558.542.270
En elaboración de memorandos solicitud de contratación</t>
  </si>
  <si>
    <t>$17.518.488.798
Recursos vigencia 2023</t>
  </si>
  <si>
    <t>110
262
62</t>
  </si>
  <si>
    <t>100%
66%
100%</t>
  </si>
  <si>
    <r>
      <rPr>
        <b/>
        <sz val="11"/>
        <color theme="1"/>
        <rFont val="Arial Narrow"/>
        <family val="2"/>
      </rPr>
      <t>FECHA:</t>
    </r>
    <r>
      <rPr>
        <sz val="11"/>
        <color theme="1"/>
        <rFont val="Arial Narrow"/>
        <family val="2"/>
      </rPr>
      <t xml:space="preserve"> </t>
    </r>
    <r>
      <rPr>
        <sz val="11"/>
        <rFont val="Arial Narrow"/>
        <family val="2"/>
      </rPr>
      <t>2022-07-14</t>
    </r>
  </si>
  <si>
    <t>Segundo Corte Convocatoria para la Formación de Capital Humano de Alto Nivel para las Regiones – Docentes de establecimientos educativos oficiales de Cundinamarca</t>
  </si>
  <si>
    <t>Los recursos de esta convocatoria provienen de los recursos del primer corte (fila 19), donde quedan disponbiles $1.814.784.000</t>
  </si>
  <si>
    <t>35
35</t>
  </si>
  <si>
    <t>29%
29%</t>
  </si>
  <si>
    <t>Acuerdos para el programa para mujeres en la ciencia</t>
  </si>
  <si>
    <t>Abril y Mayo (según el departamento de la Cámara de Comercio)</t>
  </si>
  <si>
    <t>Cuarto trimestre 2022</t>
  </si>
  <si>
    <t>Convocatoria estancias con propósito empresarial. Fortalecimiento de la relación entre el sector académico, actores del SNCTI y empresas colombianas</t>
  </si>
  <si>
    <t>84
84</t>
  </si>
  <si>
    <t>0
0</t>
  </si>
  <si>
    <t>0%
0%</t>
  </si>
  <si>
    <t>Los recursos de esta convocatoria provienen de la convocatoria "Estancias con propósito empresarial", que deja un saldo de $4.293.398.000</t>
  </si>
  <si>
    <t>Primer trimestre 2023</t>
  </si>
  <si>
    <t>Invitación para generación de insumos técnicos a partir de información del sector agropecuario-Mujer Rural y Ganadería Sostenible</t>
  </si>
  <si>
    <t>Cuarto Trimestre 2022</t>
  </si>
  <si>
    <t>Invitación a presentar proyectos para la realización de un curso teórico práctico de formación en biotecnología, durante el año 2023 en Colombia, en alianza con el Centro Latinoamericano de Biotecnología - CABBIO</t>
  </si>
  <si>
    <t>Programas y proyectos de CTeI financiados
Alianzas o redes internacionales formalizadas o fortalecidas</t>
  </si>
  <si>
    <t>1
1</t>
  </si>
  <si>
    <t>Cuarto trimestre</t>
  </si>
  <si>
    <t>Invitación para el fortalecimiento de las capacidades institucionales relacionadas con la gestión editorial, la visibilidad y el impacto de las revistas científicas colombianas indexadas en Publindex</t>
  </si>
  <si>
    <t>Revistas colombianas fortalecidas a través de las instituciones editoras</t>
  </si>
  <si>
    <t>Cuarto trimesttre 2022</t>
  </si>
  <si>
    <t>De la convocatoria 921 queda un saldo de  $1.036.299.840 y de la convocatoria 922 queda un saldo de $3.660.533.000
($4.696.832.840)</t>
  </si>
  <si>
    <t>Invitación para el diseño de un programa de financiamiento basal dirigido a los centros e institutos de investigación y desarrollo</t>
  </si>
  <si>
    <t>Diagnóstico con la propuesta de programa de financiamiento basal</t>
  </si>
  <si>
    <t>Dirección de Capacidades y Apropiación del Conocimiento de la CTeI</t>
  </si>
  <si>
    <t xml:space="preserve">Dirección de Vocaciones y Formación de CTeI/ Dirección de Gestión de Recusrsos </t>
  </si>
  <si>
    <t xml:space="preserve">Dirección de Desarrollo Tecnológico e Innovación </t>
  </si>
  <si>
    <t>Dirección de Desarrollo Tecnológico e Innovación (DDTI) / Dirección de Gestión de Recursos (DGR)</t>
  </si>
  <si>
    <t>Dirección de Ciencia</t>
  </si>
  <si>
    <r>
      <t xml:space="preserve">Esta convocatoria abrió el 24 de mayo de 2022 con la vigencia 2022 para la alcanzar la meta (292). Tiene tres cohortes de cierre: Primer cohorte de cierre el 24 de junio de 2022, segundo cohorte de cierre el 22 de julio de 2022 y tercer cohorte el 5 de agosto de 2022.
Así mismo, tiene tres cohortes de publicación banco de elegibles: Primer cohorte de banco elegibles el 7 de julio de 2022, segundo cohorte el 5 de agosto de 2022 y tercer cohorte el 12 de agosto de 2022
Los recursos de esta convocatoria por valor $3.556.532.945 será financiado con recursos no ejecutados del convenio 417-2021 y la </t>
    </r>
    <r>
      <rPr>
        <b/>
        <i/>
        <sz val="10"/>
        <color theme="1"/>
        <rFont val="Arial Narrow"/>
        <family val="2"/>
      </rPr>
      <t xml:space="preserve">convocatoria Tercerizada con TECNNOVA: Convocatoria nacional tercerizada para fomentar la protección por patente de resultados de I+D+i que promuevan la potenciación económica del sector empresarial.
</t>
    </r>
    <r>
      <rPr>
        <sz val="10"/>
        <color theme="1"/>
        <rFont val="Arial Narrow"/>
        <family val="2"/>
      </rPr>
      <t>Detalles:
-Propuestas recibidas: 445 postulaciones
-Propuestas que pasaron a requisitos: 143 postulaciones
-Propuestas que no cumplieron requisitos: 40 postulaciones
-Propuestas en evaluación: 0
-Banco Elegibles: 295 postulaciones elegibles
-Banco No Elegibles: 103 postulaciones no elegibles
-294 invenciones radicadas ante la SIC
El convenio se finalizó el 15 de octubre de 2022 y está en liquidación</t>
    </r>
  </si>
  <si>
    <t>Esta convocatoria abrió el 4 de marzo de 2022 y cerró el 24 de abril de 2022. Se dieron a conocer los resultados el 30 de junio de 2022.
Detalles:
-Propuestas recibidas: 31 propuestas encaminadas hacia acuerdos de transferencia y/o conocimiento
Propuestas duplicadas: 6 propuestas encaminadas hacia acuerdos de transferencia y/o conocimiento
Propuestas que pasaron a requisitos: 22 propuestas encaminadas hacia acuerdos de transferencia y/o conocimiento
Propuestas que no cumplieron requisitos: 9 propuestas encaminadas hacia acuerdos de transferencia y/o conocimiento
Propuestas evaluadas: 22 propuestas encaminadas hacia acuerdos de transferencia y/o conocimiento
Banco Definitivo: 18 propuestas elegibles propuestas encaminadas hacia acuerdos de transferencia y/o conocimiento
Estado: Acompañamiento a 18 beneficiarios en el proceso de acopañamiento por etepas:
Etapa 1: Modelo de negocio (100% de avance)
Etapa 2: Validación comercial (100% de avance)
Etapa 3: Mejora del Prototipo: (85% de avance)
Plan de inversión para comité: (72% de avance)
Acompañamiento legal: (98% de avance)</t>
  </si>
  <si>
    <t>Apertura: 18 de mayo de 2022. 
Cierre: 15 de julio de 2022. 
Resultados: 5 de agosto de 2022
Propuestas recibidas: 2 proyectos para la transferencia de tecnologías
Propuestas que pasaron a requisitos: 2
Propuestas que no cumplieron requisitos: 0
Propuestas en evaluación: 2
Banco Definitivo: 2
En espera de resultados de lincenciamiento que debe enviar Ecopetrol a las entidades para dar continuidad al proceso de contratación</t>
  </si>
  <si>
    <t>Las convocatorias de beneficios tributarios no contemplan financiamiento directo y desembolsos.
Se espera abrir en el primer trimestre del año 2023</t>
  </si>
  <si>
    <t>Apertura: 2 de agosto de 2022. 
Cierre: 18 de agosto de 2022. 
Resultados: 2 de septiembre de 2022
Propuestas recibidas: 25 posadas científicas fortalecidas
Propuestas que pasaron a requisitos: 25 posadas científicas fortalecidas
Propuestas que no cumplieron requisitos: 0
Propuestas en evaluación: 25 posadas científicas fortalecidas
Banco Definitivo: 19 posadas científicas fortalecidas
La OEI realizó los contratos de las 19 posadas de las cuales 5 esta legalizadas y 14 en trámite de pólizas</t>
  </si>
  <si>
    <t>14
26</t>
  </si>
  <si>
    <t>100%
24%</t>
  </si>
  <si>
    <r>
      <t xml:space="preserve">ESTADO </t>
    </r>
    <r>
      <rPr>
        <b/>
        <sz val="10"/>
        <color theme="1"/>
        <rFont val="Arial Narrow"/>
        <family val="2"/>
      </rPr>
      <t>DEL</t>
    </r>
    <r>
      <rPr>
        <b/>
        <sz val="10"/>
        <rFont val="Arial Narrow"/>
        <family val="2"/>
      </rPr>
      <t xml:space="preserve"> MECANISMO AL 31 DE DICIEMBRE DE 2022</t>
    </r>
  </si>
  <si>
    <t>Apertura: 25 de enero de 2022. 
Cierre: 21 de febrero de 2022. 
Resultados: 1 de marzo de 2022
Propuestas recibidas: 18 unidades de instituciones
Propuestas que pasaron a requisitos: 18 unidades de instituciones
Propuestas que no cumplieron requisitos: 0
Propuestas en evaluación: 18 unidades de instituciones
Banco Definitivo: 18 unidades de instituciones
En trámite de contratación 3 unidades: Universidad de Ibagué, Universidad Autónoma de Bucaramanga, Universidad ICESI. En ejecución 15 unidades
Tiene dos adendas una por modificación del cronograma y la segunda por ajuste en la guía de presentación</t>
  </si>
  <si>
    <t>Apertura: 20 de mayo de 2022. Cierre: 8 de junio de 2022. Banco de Proyectos: 21 de julio de 2022. Banco de elegibles: semana del 25-29 de julio
Propuestas recibidas: 28 estancias postdoctorales
Propuestas que pasaron a requisitos: 26 estancias postdoctorales
Propuestas que no cumplieron requisitos: 2 estancias postdoctorales
Propuestas en evaluación: 26 estancias postdoctorales
Banco de proyectos (pre-seleccionados): 26 estancias postdoctorales
Banco Elegibles: 20 propuestas Estancias con Propósito Posdoctoral seleccionadas pero se financiarán 18 propuestas
Los recursos se encuentran en el convenio 203 – 2021
El proceso de contatación se realizará por parte de Minciencias.
Se publicó la quinta adenda el 8 de abril de 2022, donde se modificó el cronograma de la invitación. https://oei.int/oficinas/colombia/contrataciones/invitacion-001-de-2022</t>
  </si>
  <si>
    <t>Apertura: 6 de mayo de 2022. 
Cierre: 31 de mayo de 2022. 
Banco Preliminar: 20 de junio de 2022. 
Banco Definitivo: 30 de junio de 2022
Propuestas recibidas: 31 postulaciones encaminadas a Estancias postdoctorales
Propuestas que pasaron a requisitos: 24 postulaciones
Propuestas que no cumplieron requisitos: 7 postulaciones
Propuestas en evaluación: 24 postulaciones
Banco Preliminar: 13 postulaciones
Banco Definitivo: 13 propuestas
En revisión de memorando de solicitud de elaboración de contrato por parte de los equipos de la Dirección Técnica. (Internacionalización - Dirección de Vocaciones y Formación). Se solicitaron CDRs derivados para continuar con el proceso de solicitud de mesa técnica y jurídica.
Internacionalización y la DVF están verificando con Cancillería para revisar problemas con los permisos de VISA para la ejecución de las estancias.
Se aprobó una adenda el 24 de mayo de 2022 con el Acta N° 29 y se publicó el 26 de mayo de 2022 donde se modificó la presentación, paises destinos, requisitos, condiciones inhabilitantes, duración y financiación, contenido del plan de trabajo y procedimiento de inscripción.</t>
  </si>
  <si>
    <r>
      <t xml:space="preserve">Esta convocatoria estaba abierta desde octubre de 2021 donde este año 2022 se tuvo que abrir varias etapas con sus respectivos cohortes de apertura y cierre para alcanzar la meta.
Sin embargo, no se recibió el número de propuestas y se desea lograr la meta programada en el convenio 417 de 2021 (550). Por tal motivo, se abrió una nueva convocatoria con vigencia 2022 </t>
    </r>
    <r>
      <rPr>
        <b/>
        <i/>
        <sz val="10"/>
        <color theme="1"/>
        <rFont val="Arial Narrow"/>
        <family val="2"/>
      </rPr>
      <t>Convocatoria nacional tercerizada para fomentar la protección por patente de resultados de I+D+i que promuevan la potenciación económica del sector empresarial 2022</t>
    </r>
    <r>
      <rPr>
        <sz val="10"/>
        <color theme="1"/>
        <rFont val="Arial Narrow"/>
        <family val="2"/>
      </rPr>
      <t xml:space="preserve"> para la alcanzar la meta (292).
Detalles:
-Propuestas recibidas: 544 postulaciones
-Propuestas repetidas: 12 postulaciones
-Propuestas que cumplieron requisitos: 464 postulaciones
-Propuestas que no cumplieron requisitos: 80 postulaciones
-Propuestas elegibles: 311 postulaciones elegibles
-Propuestas no susceptibles de pantentabilidad: 68 invenciones
-10 beneficiarios desistieron del proceso
-701 radicadas ante la SIC
El convenio se finalizó el 15 de octubre de 2022 y está en liquidación 
Se publicó una adenda el 20 de abril de 2022, donde se modificó ciertas condiciones de solicitud en el cronograma.</t>
    </r>
  </si>
  <si>
    <t>3 proyectos equivalentes a un programa</t>
  </si>
  <si>
    <t>2 programas equivalentes a 4 proyectos</t>
  </si>
  <si>
    <t>4 Proyectos equivalentes a un programa</t>
  </si>
  <si>
    <t>Apertura: 11 de noviembre de 2022
Cierre: 13 de enero de 2023
Resultados: 8 de febrero de 2023
Notificación al proponente: 17 de febrero de 2023
Se aprobó incorporar este mecanismo en el Plan Anual de Mecanismos de la versión 07 el 4 de octubre de 2022 por parte del Comité de Gestión de Recursos con el Acta N° 53.</t>
  </si>
  <si>
    <t xml:space="preserve">Apertura: 21 de octubre de 2022
Cierre: 3 de febrero de 2023
Banco Preliminar: 21 de marzo de 2023
Banco Definitivo: 21 de abril de 2023
Estado: Abierta
Se aprobó incorporar este mecanismo en el Plan Anual de Mecanismos de la versión 07 el 4 de octubre de 2022 por parte del Comité de Gestión de Recursos con el Acta N° 53.
Se aprobaron los términos de referencia de esta convocatoria el 12 de octubre de 2022 por parte del Comité de Gestión de Recursos con el Acta N° 54. </t>
  </si>
  <si>
    <t>Apertura: 5 de agosto de 2022 
Cierre: 12 de octubre de 2022
Banco Preliminar: 8 de noviembre de 2022
Banco Definitivo: 5 de diciembre (segundo corte)
Propuestas recibidas: 93 postulaciones encaminadas a becas
Propuestas que pasaron a requisitos: 69 postulaciones encaminadas a becas
Propuestas que no cumplieron requisitos: 24 postulaciones encaminadas a becas
Propuestas en evaluación: 69 postulaciones encaminadas a becas
Banco Preliminar: 67 postulaciones encaminadas a becas
Banco Definitivo: 67 postulaciones encaminadas a becas
Se aprobó la publicación de los resultados del Banco Definitivo el 29 de noviembre de 2022 por parte del Comité de Gestión de Recursos con el Acta N° 61.
Resultaron 67 candidatos elegibles y financiables por un valor de $1.841.784.000, de los cuales 51 candidatos pertenecen a la Unversidad de la Sabana y 16 candidatos pertenecen a la Universidad Distrital Francisco José de Caldas. Se tiene en cuenta de la siguiente manera:
Montos disponible por beneficiarios:
$29.736.000 Beneficiarios - Universidad de la Sabana
$26.600.000 Beneficiarios - Universidad Distrital Francisco José de Caldas
Duración: Periodo ordinario de estudios: 24 meses. Desembolsos: Semestrales</t>
  </si>
  <si>
    <t>Apertura: 31 de marzo de 2022. 
Cierre: 4 de mayo de 2022. 
Banco Preliminar: 28 de junio de 2022. 
Banco Definitivo: 14 de julio de 2022
Propuestas recibidas: 194 programas y proyectos de I+D
Propuestas que pasaron a requisitos: 185 programas y proyectos de I+D
Propuestas que no cumplieron requisitos: 9 programas y proyectos de I+D
Propuestas en evaluación: 185 programas y proyectos de I+D
Banco Preliminar: 99 proyectos de CTeI
Banco Definitivo: 20 proyectos de CTeI elegibles
En proceso de contratación de 20 proyectos de CTeI por $17.666.555.682
Se aprobó la suscripción de los contratos (4) proyectos del banco de elegibles de esta convocatoria con los recursos disponibles de la vigencia 2022 $3.372.762.149 el 29 de noviembre de 2022 por parte del Comité de Gestión de Recursos con el Acta N° 61</t>
  </si>
  <si>
    <t>Abierta: 20 de octubre de 2022
Cierre: 2 de diciembre de 2022
Resultados: 3 de febrero de 2023
Propuestas recibidas: 45 Revistas colombianas fortalecidas a través de las instituciones editoras
Propuestas que pasaron a requisitos: 40 Revistas colombianas fortalecidas a través de las instituciones editoras
Propuestas que no cumplieron requisitos: 5 Revistas colombianas fortalecidas a través de las instituciones editoras
Propuestas en evaluación: 40 Revistas colombianas fortalecidas a través de las instituciones editoras
Banco elegibles: Pendiente
Estado: En proceso de evaluación
Se aprobó incorporar este mecanismo en el Plan Anual de Mecanismos de la versión 07 el 4 de octubre de 2022 por parte del Comité de Gestión de Recursos con el Acta N° 53.
Se aprobaron los términos de referencia o condiciones de esta invitación el 18 de octubre de 2022 por parte del Comité de Gestión de Recursos con el Acta N° 55.</t>
  </si>
  <si>
    <t>Apertura: 8 de abril de 2022 (cap. 1 y 2), 1 de julio de 2022 (Cap. 3). 
Cierre: 27 de mayo de 2022 (Cap. 1 y 2), 2 de septiembre de 2022 (Cap. 3). 
Banco Preliminar: 24 de abril de 2022 (Cap. 1y 2), 30 de septiembre de 2022 (Cap. 3). 
Banco Definitivo: 25 de noviembre de 2022 (Cap. 1), 4 de noviembre de 2022 (Cap. 2), 25 de noviembre (Cap. 3). ECOS – NORD, DAAD – PROCOL, BMBF
Propuestas recibidas: 30 proyectos (cap. 1), 7 proyectos (cap. 2), 12 proyectos (cap. 3)
Propuestas que pasaron a requisitos: 20 proyectos (cap. 1) y 3 proyectos (cap. 2), 11 proyectos (cap. 3)
Propuestas que no cumplieron requisitos: 10 proyectos (cap. 1) y 4 proyectos (cap. 2), 1 proyecto (cap. 3)
Propuestas en evaluación: 20 proyectos (cap. 1) y 3 proyectos (cap. 2), 11 proyectos (cap. 3)
Banco Preliminar: 21 proyectos (cap. 1), 3 proyectos (cap. 2), 11 proyectos (cap. 3)
Banco Definitivo: 6 proyectos (cap. 1), 2 proyectos (cap. 2), 8 proyectos (cap. 3)
En gestión de contratación de los 16 proyectos seleccionados
Se publicó una adenda el 6 de julio de 2022 la cual fue aprobada por el Comité de Gestión de Recursos con el Acta N° 37 el 29 de junio de 2022, cuyo objetivo ampliar la información de los rubros financiación que beneficia a los investigadores alemanes.
Se aprobó la publicación del Banco Definitivo del Capitulo 2 Programa DAAD-PROCOL el 01 de noviembre de 2022 por parte del Comité de Gestión de Recursos con el Acta N° 56.
Se aprobó la publicación del Banco Definitivo del Capitulo 1 Programa ECOS-NORD y Capitulo 3 Programa BMBF el 22 de noviembre de 2022 por parte del Comité de Gestión de Recursos con el Acta N° 60.</t>
  </si>
  <si>
    <t>Apertura: 15 de marzo de 2022. Cierre: 17 de mayo de 2022. Resultados: 1 diciembre de 2022
Propuestas recibidas: 10 proyectos de movilidad
Propuestas que pasaron a requisitos: 8 proyectos de movilidad
Propuestas que no cumplieron requisitos: 2 proyectos de movilidad
Propuestas en evaluación: 8 proyectos de movilidad
Propuestas a financiar: 3 proyectos
Se encuentra seleccionados 3 proyectos con investigadores colombianos, en el mes de diciembre se publicaron los resultados en la plataforma de AMSUD. En espera que la Dirección de Capacidades aisgne los recursos para realizar las gestiones de contratación.
Se financiará con recursos vigencia 2023</t>
  </si>
  <si>
    <t>Apertura: 25 de abril de 2022. Cierre: 28 de junio de 2022. Banco Preliminar: 29 de julio de 2022. Banco definitivo: 31 de agosto de 2022
Propuestas recibidas: 38 experiencias postuladas al concurso
Propuestas que pasaron a requisitos: 35 experiencias
Propuestas que no cumplieron requisitos: 3 experiencias
Propuestas en evaluación: 35 experiencias
Banco Preliminar: 19 experiencias
Banco Definitivo: 17 experiencias
Se reprogramarán para el primer trimestre del año 2023 los encuentros locales
Se aprobó una adenda el 22 de junio de 2022 con el Acta N° 36 y se publicó  el 24 de junio de 2022, donde se modificó las fechas de cierre y de la publicación de resultados.</t>
  </si>
  <si>
    <t>Apertura: 22 de marzo de 2022. 
Cierre: 27 de mayo de 2022. 
Banco Preliminar: 8 de julio de 2022. 
Banco Definitivo: 29 de julio de 2022
Propuestas recibidas: 67 instituciones inscritas y 312 JI
Propuestas que pasaron a requisitos: 278 JI
Propuestas que no cumplieron requisitos: 34 JI
Propuestas en evaluación: 278 JI
Banco Preliminar: 268 JI
Banco Definitivo: 270 JI elegibles y financiarán 166 JI por $996.000.000
Los contratos se encuentran en legalización
Se aprobó una segunda adenda el 3 de mayo de 2022 con el Acta N° 23 y se publicó el 6 de mayo de 2022, en donde se modificó que la fecha de cierre es el 27 de mayo de 2022 y no el 20 de mayo de 2022.</t>
  </si>
  <si>
    <t>Apertura: 31 de marzo de 2022. 
Cierre: 13 de mayo de 2022. 
Banco Preliminar: 8 de julio de 2022. 
Banco Definitivo: 29 de julio de 2022
Propuestas recibidas: 89 estancias doctores y 89 JI en 42 entidades postulantes
Propuestas que pasaron a requisitos: 41 propuestas en vinculación de doctores y jóvenes
Propuestas que no cumplieron requisitos: 48 propuestas en vinculación de doctores y jóvenes
Propuestas en evaluación: Se evaluaron 41 propuestas por criterios de asignación y pares evaluadores
Banco Preliminar: 30 propuestas 
Banco Definitivo: 35 propuestas se recomiendan elegibles y financiables por $1.800.000.000
17 contratos legalizados y 6 en proceso de legalización
Se aprobó una segunda adenda el 3 de mayo de 2022 con el Acta N° 23 y se publicó el 6 de mayo de 2022, donde se modificó las orientaciones generales, duración y financiación, criterios de evaluación y cronograma.</t>
  </si>
  <si>
    <r>
      <t xml:space="preserve">Apertura: 29 de marzo de 2022 (primer corte) 
Cierre: 12 de mayo de 2022 (primer corte) 
Banco Preliminar: 17 de junio de 2022 (primer corte)
Banco Definitivo: 11 de julio de 2022 (primer corte)
Propuestas recibidas: 47 postulaciones encaminadas a becas
Propuestas que pasaron a requisitos: 33 postulaciones
Propuestas que no cumplieron requisitos: 14 postulaciones
Propuestas en evaluación: 33 postulaciones
Banco Preliminar: 33 postulaciones
Banco Definitivo: 33 postulaciones
En legalización con las Entidades Cooperantes
</t>
    </r>
    <r>
      <rPr>
        <b/>
        <sz val="10"/>
        <color theme="1"/>
        <rFont val="Arial Narrow"/>
        <family val="2"/>
      </rPr>
      <t>Nota:</t>
    </r>
    <r>
      <rPr>
        <sz val="10"/>
        <color theme="1"/>
        <rFont val="Arial Narrow"/>
        <family val="2"/>
      </rPr>
      <t xml:space="preserve"> Se aprobó la apertura de un segundo corte el 26 de julio de 2022 con el Acta N° 43 del Comité de Gestión de Recursos. Así mismo, se incorporó en el Plan Anual de Mecanismos 2022 el cual fue aprobado el 1 de septiembre de 2022 con el Acta N° 49</t>
    </r>
  </si>
  <si>
    <t>Apertura: 12 de abril de 2022. 
Cierre: 19 de mayo de 2022. 
Banco Preliminar: 21 de junio de 2022. 
Banco Definitivo: 21 de julio de 2022
Propuestas recibidas: 249 postulaciones encaminadas a becas
Propuestas que pasaron a requisitos: 186 postulaciones
Propuestas que no cumplieron requisitos: 63 postulaciones
Propuestas en evaluación: 186 postulaciones
Banco Preliminar: 186 postulaciones
Banco Definitivo: 22 postulaciones
Legalización Colfuturo</t>
  </si>
  <si>
    <t>Apertura: 14 de marzo de 2022. 
Cierre: 2 de mayo de 2022. 
Banco Preliminar: 23 de junio de 2022. 
Banco Definitivo: 15 de julio de 2022
Propuestas recibidas: 55 proyectos de I+D+i
Propuestas que pasaron a requisitos: 35 proyectos de I+D+i
Propuestas que no cumplieron requisitos: 20 proyectos de I+D+i
Propuestas en evaluación: 35 proyectos de I+D+i
Banco Preliminar: 24 proyectos de I+D+i
Banco Definitivo: 8 proyectos de I+D+i por $17.981.485.271
Parte del seguimiento se destinó finalmente a proyectos (CDR derivado 17793-2022 $149.485.271)
8 legalizados y desembolsados</t>
  </si>
  <si>
    <t>Apertura: 4 de marzo de 2022 (primer corte), 19 de abril de 2022 (segundo corte). 
Cierre: 18 de abril de 2022 (primer corte), 15 de julio de 2022 (segundo corte). 
Banco Definitivo: 3 de junio de 2022 (primer corte), 5 de diciembre de 2022 (segundo corte)
Propuestas recibidas: 101 (primer corte), 529 (segundo corte)
Propuestas que cumplieron requisitos: 99 (primer corte), 526 (segundo corte)
Propuestas que no cumplieron requisitos: 2 (primer corte), 3 (segundo corte)
Propuestas en evaluación: 99 (primer corte), 526 (segundo corte)
Banco Definitivo: 99 (primer corte), 386 (segundo corte)
Las convocatorias de beneficios tributarios no contemplan financiamiento directo y desembolsos</t>
  </si>
  <si>
    <t>Apertura: 23 de diciembre de 2021. 
Cierre: 31 de enero de 2022. 
Resultados: 23 de febrero de 2022
Propuestas recibidas: 11 programas y proyectos de CTeI
Propuestas que cumplieron requisitos: 11 programas y proyectos de CTeI
Propuestas en evaluación: 11 programas y proyectos de CTeI
Propuestas elegibles: 3 elegibles y financiables (Monto a financiar $1.140.000.000)
3 legalizados y desembolsados</t>
  </si>
  <si>
    <t>Apertura: 6 de mayo de 2022. 
Cierre: 22 de julio de 2022. 
Banco Preliminar: 5 de septiembre de 2022. 
Banco Definitivo: 27 de septiembre de 2022
T1: Captura, secuestro y almacenamiento de carbono en ecosistemas naturales estratégicos
T2: Hidrógeno de bajas emisiones
Propuestas recibidas: T1-13 proy, T2-13 proy. (radicados)
Propuestas que cumplieron requisitos: T1- 9 proy, T2 - 11 proy
Propuestas que no cumplieron requisitos: T1 - 4 proy, T2 - 2 proy
Propuestas en evaluación: T1-9 proy, T2-11 proy
Banco Preliminar: T1-4 proy, T2-3 proy
Banco Definitivo: T1- 1 proy, T2-1 proy
En legalización
Se aprobó una adenda el 22 de junio de 2022 con el Acta N° 36 y se publicó  el 30 de junio de 2022 donde se modificó los temas específicos, líneas temáticas y ciertas condiciones de solicitud en el cronograrma.</t>
  </si>
  <si>
    <t xml:space="preserve">Apertura: 31 de marzo de 2022. 
Cierre: 12 de mayo de 2022. 
Banco Preliminar: 28 de junio de 2022. 
Banco Definitivo: 14 de julio de 2022
Propuestas recibidas: 5 programas de CTeI
Propuestas que pasaron a requisitos: 3 programas de CTeI
Propuestas que no cumplieron requisitos: 2 programas de CTeI
Propuestas en evaluación: 3 programas de CTeI
Banco Preliminar: 2 programas de CTeI
Banco Definitivo: 1 programa de CTeI (4 proyectos de CTeI) por $ 11.238.044.040
Legalizados y desembolsados
</t>
  </si>
  <si>
    <t>Apertura: 31 de marzo de 2022. 
Cierre: 12 de mayo de 2022. 
Banco Preliminar: 28 de junio de 2022. 
Banco Definitivo: 14 de julio de 2022
Propuestas recibidas: 17 programas de CTeI
Propuestas que pasaron a requisitos: 13 programas de CTeI
Propuestas que no cumplieron requisitos: 4 programas de CTeI
Propuestas en evaluación: 13 programas de CTeI
Banco Preliminar: 6 programas de CTeI (4 en la línea uno, 2 en la línea 2)
Banco Definitivo:2 programas de CTeI (4 proyectos de CTeI) por $9.573.808.689
Legalizados y desembolsados</t>
  </si>
  <si>
    <t>Apertura: 8 de abril de 2022. 
Cierre: 9 de mayo de 2022. 
Banco Preliminar: 10 de junio de 2022. 
Banco Definitivo: 24 de junio de 2022
Propuestas recibidas: 33 artículos
Propuestas que cumplieron requisitos: 26 artículos
Propuestas que no cumplieron requisitos: 7 artículos
Propuestas en evaluación: 26 artículos
Banco Preliminar: 4 propuestas elegibles
Banco Definitivo: 5 propuestas elegibles y financiables por un valor de $136.800.000
4 se encuentran en equipo jurídico de la DGR y una en legalización
Se aprobó una adenda el 27 de mayo de 2022 con el Acta N° 30 y publicó  el 31 de mayo de 2022, donde se modificó ciertas condiciones de solicitud en el cronograma.</t>
  </si>
  <si>
    <t>Apertura: 22 de junio de 2022. 
Cierre: 15 de julio de 2022. 
Resultados: 5 de agosto de 2022
Propuestas recibidas: 1 proyecto de CTeI
Propuestas que pasaron a requisitos: 1 propuesta de CTeI
Propuestas que no cumplieron requisitos: 0 propuesta de CTeI
Propuestas en evaluación: 1 propuesta de CTeI
Banco Definitivo: 1 proyecto de CTeI
Legalizado y desembolsado</t>
  </si>
  <si>
    <t>Apertura: 5 de mayo de 2022. 
Cierre: 16 de junio de 2022. 
Banco Preliminar: 5 de agosto de 2022. 
Banco Definitivo: 25 de agosto de 2022
Propuestas recibidas: 3 programas de CTeI
Propuestas que pasaron a requisitos: 2 programas de CTeI
Propuestas que no cumplieron requisitos: 1 programa de CTeI 
Propuestas en evaluación: 2 programas de CTeI
Banco Preliminar: 2 programas de CTeI
Banco Definitivo: 1 programa de CTeI
Legalizado y desembolsado</t>
  </si>
  <si>
    <t>Apertura: 12 de mayo de 2022. 
Cierre: 15 de junio de 2022. 
Banco Preliminar: 29 de julio de 2022. 
Banco Definitivo: 18 de agosto de 2022
Propuestas recibidas: 26 proyectos de CTeI
Propuestas que pasaron a requisitos: 19 proyectos de CTeI
Propuestas que no cumplieron requisitos: 7 proyectos de CTeI
Propuestas en evaluación: 19 proyectos de CTeI
Banco Preliminar: 8 proyectos de la CTeI
Banco Definitivo: 8 proyectos de la CTeI pero se financiaran 5 proyectos de CTeI por las condiciones y monto de la convocatoria
Legalizados y desembolsados</t>
  </si>
  <si>
    <t>Apertura: 8 de abril de 2022. 
Cierre: 9 de mayo de 2022. 
Banco Preliminar: 10 de junio de 2022. 
Banco Definitivo: 24 de junio de 2022
Propuestas recibidas: 15 revistas colombianas fortalecidas
Propuestas en evaluación: 15 revistas (cumplieron con los requisitos)
Banco Preliminar: 11 propuestas elegibles
Banco Definitivo: 11 propuestas elegibles y financiables por un valor de $624.299.640
9 en proceso de contratación y 2 en legalización
Se aprobó una adenda el 27 de mayo de 2022 con el Acta N° 30 y publicó  el 31 de mayo de 2022, donde se modificó ciertas condiciones de solicitud en el cronograma.</t>
  </si>
  <si>
    <t xml:space="preserve">Apertura: Abril de 2022. Cierre: Abril y mayo de 2022.
Empresas inscritas: 266 y 88 desistieron.  A la fecha se encuentran 266 organizaciones articuladas en Pactos por la Innovación y 178 empresas con capacidades en gestion de la innovación.
Finalizando paneles de evaluación. Esta pendiente Chocó
Se aprobó una adenda el 12 de octubre de 2022, mediante la cual se modificó el periodo de subsanación de las postulaciones y con ello, la postulación de los proyectos elegidos por departamento, de manera, que el 25 de octubre de 2022 se publicaron los resultados preliminares de los proyectos que son elegibles. Cabe aclarar que la invitación salió de cada una de las cámaras de comercio aliadas, por lo que cada una de ellas publicó la adenda.
De acuerdo con la adenda publicada en los departamentos de Casanare y Santa Marta el día 26 de octubre de 2022 se realizó el panel y se programó la publicación para el viernes 28 de octubre de 2022.
Adicionalmente, teniendo en cuenta que la invitación realizada en los departamentos de Cartagena y Manizales se declararon desiertas, el 19 de octubre de 2022 se dio apertura de nuevo a la invitación, la cual se espera el cierre el 4 de noviembre de 2022. 
Enlace de la adenda: https://www.camaradirecta.com/media/4cd5022675ac34691c1f531003151f42a5330693.pdf </t>
  </si>
  <si>
    <t xml:space="preserve">Esta convocatoria abrió el 25 de mayo de 2022 y cerró el 30 de junio de 2022. Se espera conocer los resultados el 28 de julio de 2022.
Detalles:
Propuestas recibidas: 171 postulaciones (invenciones gestionadas hacia el aislamiento tecnológico y gestión comercial
Propuestas repetidas: 6 postulaciones
Propuestas que cumplieron requisitos: 161 postulaciones
Propuestas que no cumplieron requisitos: 4 postulaciones
Propuestas en evaluación: 161 postulaciones
Banco Elegibles: 75 postulaciones seleccionadas.
Banco Elegibles N° 2: 30 postulaciones seleccionadas.
Hasta el momento se han ejecutado $847.555.776
Estado: Finalizó capacitación teórica / practica. Se seleccionaron las 30 tecnologías las cuales actualmente se encuentran en etapa de alistamiento y gestión comercial. Esta actividad se realizará hasta el agosto de 2023. </t>
  </si>
  <si>
    <t xml:space="preserve">Apertura: 22 de febrero de 2022. 
Cierre: 9 de mayo de 2022. 
Resultados: 9 de agosto de 2022
Propuestas recibidas: 112 beneficiarios encaminados a becas créditos beca para la formación de doctores
Propuestas que pasaron a requisitos: 65 beneficiarios
Propuestas que no cumplieron requisitos: 47 beneficiarios
Propuestas en evaluación: 65 beneficiarios
Banco Definitivo: 40  beneficiarios seleccionados
Se financiarán con recursos vigencia 2023 y programación de vigencias futuras
El 27 de diciembre de 2022 el Comité de Gestión de Recursos aprobó el Acta N° 68 sobre el otrosí N° 1 adición al conveniio especial de cooperación N° 597 de 2021 entre la Fiduprevisora S.A., Francisco José de Caldas y el Ministerio de Ciencia, Tecnología e Innovación ($17.518.488.798 correspondientes a la  vigencia 2023) </t>
  </si>
  <si>
    <t>Apertura: 5 de mayo de 2022. 
Cierre: 11 de julio de 2022. 
Banco Preliminar: 16 de agosto de 2022. 
Banco Definitivo: 26 de agosto de 2022
Propuestas recibidas: 262 propuestas para el fomento a la innovación y desarrollo tecnológico
Propuestas que pasaron a requisitos: 213 propuestas para el fomento a la innovación y desarrollo tecnológico
Propuestas que no cumplieron requisitos: 49 propuestas para el fomento a la innovación y desarrollo tecnológico
Propuestas en evaluación: 213 propuestas para el fomento a la innovación y desarrollo tecnológico
Banco Preliminar: 122 propuestas para el fomento a la innovación y desarrollo tecnológico
Banco Definitivo: 110 propuestas para el fomento a la innovación y desarrollo tecnológico
En proceso de contratación, 96 en legalización y 14 legalizados
Del indicador asociado a las Organizaciones articuladas en los Pactos por la innovación se cubre con las estrategias de Colinnova - Pactos por a innovación
Se aprobó una adenda el 3 de junio de 2022 con el Acta N° 32 y se publicó el 6 de junio de 2022 donde se modificó ciertas condiciones de solicitud en el cronograma
Se aprobó la modificación a la resolución N° 0869 de 2022 del 26 de agosto de 2022 mediante el cual se publicó el Banco de Elegibles definitivo de esta convocatoria el 18 de octubre de 2022 por parte del Comité de Gestión de Recursos con el Acta N° 55 en donde la propuesta 93907 cambió de la posición 57 a la 117 pasando elegible-financiable a elegible dado que se ajustó el puntaje para el criterio puntos adicionales a los proyectos que vinculen por lo menos un joven investigador/innovador, mientras que la propuesta 93020 cambió de la posición 111 a la 110 pasando elegible a elegible-financiable. Por lo tanto, se publicó dicha modificación el 28 de octubre de 2022 en la página web del Ministerio de Ciencia, Tecnología e Innovación.</t>
  </si>
  <si>
    <t>Abierta:11 de octubre de 2022
Cierre: 2 de noviembre de 2022
Resultados: 18 de noviembre de 2022
Propuestas recibidas: 8 proyectos de CTeI para la realización de un curso
Propuestas que cumplieron requisitos: 4 proyectos
Propuestas que no cumplieron requisitos: 4 proyectos
Propuestas en evaluación: 4 proyectos
Propuestas elegibles: 1 proyecto
Estado: En proceso de solicitud de aprobación de la contratación
Se aprobaron las condiciones de esta invitación el 4 de cotubre de 2022 por parte del Comité de Gestión de Recursos con el Acta N° 53
Así mismo, se aprobó incorporar este mecanismo en el Plan Anual de Mecanismos de la versión 07 el 4 de octubre de 2022 por parte del Comité de Gestión de Recursos con el Acta N° 53.
Se aprobaron los resultados de esta invitación el 17 de noviembre de 2022 por parte del Comité de Gestión de Recursos con el Acta N° 59.
El 22 de diciembre de 2022 con el Acta N° 67 se aprobó la suscripción de un contrato de financiamiento de recuperación contigente entre Fidruprevisora S.A., Fondo Francisco José de Caldas y la Universidad Colegio Mayor Nuestra Señora del Rosario, para la realización de un curso teórico - práctico de formación en biotecnología por un valor de $96.070.778 y tiempo de ejecución de 12 meses</t>
  </si>
  <si>
    <t>Apertura: 12 de mayo de 2022. 
Cierre: 28 de agosto de 2022. 
Resultados: 31 de octubre de 2022
Propuestas recibidas: 36 propuestas
Propuestas que cumplieron los requisitos: 34 propuestas
Propuestas que no cumplieron los requisitos: 2 propuestas
Propuestas en evaluación: 34 propuestas
Propuestas elegibles: 15 propuestas
Se tramitó una adición por un valor de $1.174.175.000 para financiar 6 proyectos adicionales para un total de 15 propuestas.
Esta convocatoria es operada por el aliado Partners of The Americas con recursos vigencia 2021. (Legalización Aliado)</t>
  </si>
  <si>
    <t>Apertura: 25 de noviembre de 2022
Cierre: 27 de enero de 2023
Resultados 17 de marzo de 2023
Estado: Abierta
Se aprobaron los términos de referencia o las condiciones de esta invitación el 22 de noviembre de 2022 por parte del Comité de Gestión de Recursos con el Acta N° 60.
Se aprobó por parte del Comité de Gestión de Recursos con el Acta N° 69 la suscripción de un nuevo Convenio Especial de Cooperación entre el Ministerio de Ciencia, Tecnología e Innovación, Fiduprevisora S.A. y la Armada Nacional con el objetivo de fomentar, gestionar y desarrollar e implementar en forma conjunta entre las entidades, planes, programas, proyectos, actividades de CTeI y formación de alto nivel que permitan impulsar y potenciar el desarrollo de las temáticas de interés para las partes por un valor de $2.785.000.000</t>
  </si>
  <si>
    <t>Por definir</t>
  </si>
  <si>
    <t>Apertura:Pendiente
Cierre: Pendiente
Resultados: Pendiente
Estado: Pendiente la firma de minuta del Otrosí por parte de la entidad Ministerio de Agricultura para la legalizacióon de la invitación.
Se espera que esta invitación se dará el cubrimiento a la línea temática de la Invitación Invitación para generación de insumos técnicos a partir de información del sector agropecuario, que no se pudo financiar.</t>
  </si>
  <si>
    <t>Apertura: 24 de junio de 2022. 
Cierre: 19 de agosto de 2022. 
Banco Preliminar: 14 de octubre de 2022. 
Banco Definitivo: 11 de noviembre de 2022
M1: Proyectos de I+D+i que conduzcan a la generación de nuevo conocimiento geocientífico en cuencas colombianas
M2: Proyectos de I+D+i que propenden por el aprovechamiento sostenible del recursos hidrocarburífero con la vinculación de jóvenes investigadores e innovadores
M3: Iniciativas de investigación para fortalecer las vocaciones científicas en el área de geociencias con la vinculación de jóvenes investigadores e innovadores
-Propuestas recibidas: M1-35 proy., M2-22 proy., M3, mecanismo 1: 3 proy., M3, mecanismo 2: 3 proy., M3, mecanismo 3: 1 proy.,
-Propuestas que cumplieron requisitos: M1-32 proy., M2-20 proy., M3, mecanismo 1: 3 proy., M3, mecanismo 2: 2 proy., M3, mecanismo 3: 1 proy.,
-Propuestas que no cumplieron requisitos: M1-3 proy., M2-2 proy., M3, mecanismo 1: 0, M3, mecanismo 2: 1 proy., M3, mecanismo 3: 0,
-Propuestas en evaluación: M1-32 proy., M2-20 proy., M3, mecanismo 1: 3 proy., M3, mecanismo 2: 2 proy., M3, mecanismo 3: 1 proy.,
-Banco Preliminar: M1-14 proy., M2-8 proy., M3, mecanismo 1: 2 proy., M3, mecanismo 2: 2 proy., M3, mecanismo 3: 1 proy.,
-Banco Definitivo: M1-14 proy., M2-7 proy., M3-4 proy (25 total) pero se financiarán M1-4 proy., M2-6 proy., M3-4 proy. (14 total)
Estado: En proceso de contratación de los 14 proyectos seleccionados
Se aprobó la publicación de Banco Definitivo de esta convocatoria el 8 de noviembre de 2022 por parte del Comité de Gestión de Recursos con el Acta N° 57.
Los recursos estaban divididos en diferentes modalidades, y a su vez, en cada modalidad habían líneas de investigación con montos máximos de finacniación definidos. En algunos casos, no se presentaron propuestas a las líneas o no quedaron elegibles por baja puntuación.
En otros casos, había un monto máximo. Se alcanzaban a financiar unas propuestas y quedaban recursos, pero no los suficientes para financiar una propuesta adicional.
También se justifica que para la modaldiad 3, que se tenían 4.500.000.000, solamente se presentaron 7 propuestas y quedaron elegibles 4, por valor de $75.990.000, por lo cual, no se podían asignar $4.424.000.000</t>
  </si>
  <si>
    <t>Apertura 15 de agosto de 2022. 
Cierre 30 de septiembre de 2022. 
Publicación 2 de diciembre de 2022
Propuestas recibidas: 217 proyectos de investigación
Propuestas que pasaron a requisitos:  34 proyectos de investigación
Propuestas que no cumplieron requisitos: 183 proyectos de investigación
Propuestas en evaluación: 34 proyectos de investigación
Propuestas elegibles: 6 proyectos de investigación
Estado: En proceso de contratación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</si>
</sst>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2" formatCode="_-&quot;$&quot;\ * #,##0_-;\-&quot;$&quot;\ * #,##0_-;_-&quot;$&quot;\ * &quot;-&quot;_-;_-@_-"/>
    <numFmt numFmtId="44" formatCode="_-&quot;$&quot;\ * #,##0.00_-;\-&quot;$&quot;\ * #,##0.00_-;_-&quot;$&quot;\ * &quot;-&quot;??_-;_-@_-"/>
    <numFmt numFmtId="164" formatCode="_-[$$-240A]\ * #,##0.000_-;\-[$$-240A]\ * #,##0.000_-;_-[$$-240A]\ * &quot;-&quot;??_-;_-@"/>
    <numFmt numFmtId="165" formatCode="_-[$$-240A]\ * #,##0.00_-;\-[$$-240A]\ * #,##0.00_-;_-[$$-240A]\ * &quot;-&quot;??_-;_-@"/>
    <numFmt numFmtId="166" formatCode="_-[$$-240A]\ * #,##0_-;\-[$$-240A]\ * #,##0_-;_-[$$-240A]\ * &quot;-&quot;??_-;_-@"/>
    <numFmt numFmtId="167" formatCode="_-&quot;$&quot;* #,##0.00_-;\-&quot;$&quot;* #,##0.00_-;_-&quot;$&quot;* &quot;-&quot;_-;_-@"/>
    <numFmt numFmtId="168" formatCode="[$$-240A]\ #,##0.0"/>
    <numFmt numFmtId="169" formatCode="_-&quot;$&quot;* #,##0_-;\-&quot;$&quot;* #,##0_-;_-&quot;$&quot;* &quot;-&quot;_-;_-@"/>
  </numFmts>
  <fonts count="22" x14ac:knownFonts="1">
    <font>
      <sz val="11"/>
      <color theme="1"/>
      <name val="Calibri"/>
      <family val="2"/>
      <scheme val="minor"/>
    </font>
    <font>
      <sz val="12"/>
      <color theme="1"/>
      <name val="Arial Narrow"/>
      <family val="2"/>
    </font>
    <font>
      <b/>
      <sz val="14"/>
      <color theme="1"/>
      <name val="Arial Narrow"/>
      <family val="2"/>
    </font>
    <font>
      <sz val="11"/>
      <color theme="1"/>
      <name val="Arial Narrow"/>
      <family val="2"/>
    </font>
    <font>
      <b/>
      <sz val="11"/>
      <color theme="1"/>
      <name val="Arial Narrow"/>
      <family val="2"/>
    </font>
    <font>
      <b/>
      <sz val="12"/>
      <color theme="0"/>
      <name val="Arial Narrow"/>
      <family val="2"/>
    </font>
    <font>
      <sz val="12"/>
      <name val="Arial Narrow"/>
      <family val="2"/>
    </font>
    <font>
      <b/>
      <sz val="10"/>
      <color theme="0"/>
      <name val="Arial Narrow"/>
      <family val="2"/>
    </font>
    <font>
      <b/>
      <sz val="10"/>
      <name val="Arial Narrow"/>
      <family val="2"/>
    </font>
    <font>
      <b/>
      <sz val="16"/>
      <color theme="1"/>
      <name val="Arial Narrow"/>
      <family val="2"/>
    </font>
    <font>
      <sz val="11"/>
      <color theme="8" tint="-0.249977111117893"/>
      <name val="Arial Narrow"/>
      <family val="2"/>
    </font>
    <font>
      <b/>
      <sz val="10"/>
      <color theme="8" tint="-0.249977111117893"/>
      <name val="Arial Narrow"/>
      <family val="2"/>
    </font>
    <font>
      <b/>
      <sz val="10"/>
      <color rgb="FFFF0000"/>
      <name val="Arial Narrow"/>
      <family val="2"/>
    </font>
    <font>
      <b/>
      <sz val="10"/>
      <color rgb="FF0070C0"/>
      <name val="Arial Narrow"/>
      <family val="2"/>
    </font>
    <font>
      <b/>
      <sz val="14"/>
      <name val="Arial Narrow"/>
      <family val="2"/>
    </font>
    <font>
      <b/>
      <sz val="10"/>
      <color theme="1"/>
      <name val="Arial Narrow"/>
      <family val="2"/>
    </font>
    <font>
      <sz val="11"/>
      <color theme="1"/>
      <name val="Calibri"/>
      <family val="2"/>
      <scheme val="minor"/>
    </font>
    <font>
      <sz val="10"/>
      <color theme="1"/>
      <name val="Arial Narrow"/>
      <family val="2"/>
    </font>
    <font>
      <sz val="11"/>
      <color theme="1"/>
      <name val="Calibri"/>
      <family val="2"/>
    </font>
    <font>
      <sz val="10"/>
      <name val="Arial Narrow"/>
      <family val="2"/>
    </font>
    <font>
      <b/>
      <i/>
      <sz val="10"/>
      <color theme="1"/>
      <name val="Arial Narrow"/>
      <family val="2"/>
    </font>
    <font>
      <sz val="11"/>
      <name val="Arial Narrow"/>
      <family val="2"/>
    </font>
  </fonts>
  <fills count="5">
    <fill>
      <patternFill patternType="none"/>
    </fill>
    <fill>
      <patternFill patternType="gray125"/>
    </fill>
    <fill>
      <patternFill patternType="solid">
        <fgColor theme="0"/>
        <bgColor indexed="64"/>
      </patternFill>
    </fill>
    <fill>
      <patternFill patternType="solid">
        <fgColor rgb="FF3366CC"/>
        <bgColor indexed="64"/>
      </patternFill>
    </fill>
    <fill>
      <patternFill patternType="solid">
        <fgColor rgb="FFE6EFFD"/>
        <bgColor rgb="FF000000"/>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4">
    <xf numFmtId="0" fontId="0" fillId="0" borderId="0"/>
    <xf numFmtId="44" fontId="16" fillId="0" borderId="0" applyFont="0" applyFill="0" applyBorder="0" applyAlignment="0" applyProtection="0"/>
    <xf numFmtId="42" fontId="16" fillId="0" borderId="0" applyFont="0" applyFill="0" applyBorder="0" applyAlignment="0" applyProtection="0"/>
    <xf numFmtId="9" fontId="16" fillId="0" borderId="0" applyFont="0" applyFill="0" applyBorder="0" applyAlignment="0" applyProtection="0"/>
  </cellStyleXfs>
  <cellXfs count="39">
    <xf numFmtId="0" fontId="0" fillId="0" borderId="0" xfId="0"/>
    <xf numFmtId="0" fontId="1" fillId="2" borderId="0" xfId="0" applyFont="1" applyFill="1"/>
    <xf numFmtId="0" fontId="6" fillId="2" borderId="0" xfId="0" applyFont="1" applyFill="1"/>
    <xf numFmtId="0" fontId="7" fillId="3" borderId="1" xfId="0" applyFont="1" applyFill="1" applyBorder="1" applyAlignment="1">
      <alignment horizontal="center" vertical="center"/>
    </xf>
    <xf numFmtId="0" fontId="1" fillId="2" borderId="1" xfId="0" applyFont="1" applyFill="1" applyBorder="1"/>
    <xf numFmtId="0" fontId="17" fillId="0" borderId="1" xfId="0" applyFont="1" applyBorder="1" applyAlignment="1">
      <alignment horizontal="center" vertical="center" wrapText="1"/>
    </xf>
    <xf numFmtId="9" fontId="17" fillId="0" borderId="1" xfId="3" applyFont="1" applyFill="1" applyBorder="1" applyAlignment="1">
      <alignment horizontal="center" vertical="center" wrapText="1"/>
    </xf>
    <xf numFmtId="14" fontId="17" fillId="0" borderId="1" xfId="0" applyNumberFormat="1" applyFont="1" applyBorder="1" applyAlignment="1">
      <alignment horizontal="center" vertical="center" wrapText="1"/>
    </xf>
    <xf numFmtId="44" fontId="19" fillId="0" borderId="1" xfId="1" applyFont="1" applyFill="1" applyBorder="1" applyAlignment="1">
      <alignment horizontal="center" vertical="center" wrapText="1"/>
    </xf>
    <xf numFmtId="164" fontId="19" fillId="0" borderId="1" xfId="0" applyNumberFormat="1" applyFont="1" applyBorder="1" applyAlignment="1">
      <alignment horizontal="center" vertical="center" wrapText="1"/>
    </xf>
    <xf numFmtId="165" fontId="19" fillId="0" borderId="1" xfId="0" applyNumberFormat="1" applyFont="1" applyBorder="1" applyAlignment="1">
      <alignment horizontal="center" vertical="center" wrapText="1"/>
    </xf>
    <xf numFmtId="166" fontId="19" fillId="0" borderId="1" xfId="0" applyNumberFormat="1" applyFont="1" applyBorder="1" applyAlignment="1">
      <alignment horizontal="center" vertical="center" wrapText="1"/>
    </xf>
    <xf numFmtId="42" fontId="19" fillId="0" borderId="1" xfId="2" applyFont="1" applyFill="1" applyBorder="1" applyAlignment="1">
      <alignment horizontal="center" vertical="center" wrapText="1"/>
    </xf>
    <xf numFmtId="0" fontId="19" fillId="0" borderId="1" xfId="0" applyFont="1" applyBorder="1" applyAlignment="1">
      <alignment horizontal="center" vertical="center" wrapText="1"/>
    </xf>
    <xf numFmtId="167" fontId="19" fillId="0" borderId="1" xfId="0" applyNumberFormat="1" applyFont="1" applyBorder="1" applyAlignment="1">
      <alignment horizontal="center" vertical="center" wrapText="1"/>
    </xf>
    <xf numFmtId="168" fontId="19" fillId="0" borderId="1" xfId="0" applyNumberFormat="1" applyFont="1" applyBorder="1" applyAlignment="1">
      <alignment vertical="center" wrapText="1"/>
    </xf>
    <xf numFmtId="165" fontId="19" fillId="0" borderId="1" xfId="0" applyNumberFormat="1" applyFont="1" applyBorder="1" applyAlignment="1">
      <alignment horizontal="right" vertical="center" wrapText="1"/>
    </xf>
    <xf numFmtId="169" fontId="19" fillId="0" borderId="1" xfId="0" applyNumberFormat="1" applyFont="1" applyBorder="1" applyAlignment="1">
      <alignment horizontal="center" vertical="center" wrapText="1"/>
    </xf>
    <xf numFmtId="44" fontId="17" fillId="0" borderId="1" xfId="1" applyFont="1" applyFill="1" applyBorder="1" applyAlignment="1">
      <alignment horizontal="center" vertical="center" wrapText="1"/>
    </xf>
    <xf numFmtId="0" fontId="17" fillId="2" borderId="1" xfId="0" applyFont="1" applyFill="1" applyBorder="1" applyAlignment="1">
      <alignment horizontal="center" vertical="center"/>
    </xf>
    <xf numFmtId="9" fontId="17" fillId="0" borderId="0" xfId="3" applyFont="1" applyFill="1" applyBorder="1" applyAlignment="1">
      <alignment horizontal="center" vertical="center" wrapText="1"/>
    </xf>
    <xf numFmtId="0" fontId="12" fillId="0" borderId="1" xfId="0" applyFont="1" applyBorder="1" applyAlignment="1">
      <alignment horizontal="center" vertical="center" wrapText="1"/>
    </xf>
    <xf numFmtId="0" fontId="3" fillId="2" borderId="1"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0" xfId="0" applyFont="1" applyFill="1" applyAlignment="1">
      <alignment horizontal="center" vertical="center" wrapText="1"/>
    </xf>
    <xf numFmtId="0" fontId="9" fillId="2" borderId="6"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5" fillId="3" borderId="0" xfId="0" applyFont="1" applyFill="1" applyAlignment="1">
      <alignment horizontal="center" vertical="center" wrapText="1"/>
    </xf>
    <xf numFmtId="0" fontId="17" fillId="2" borderId="2" xfId="0" applyFont="1" applyFill="1" applyBorder="1" applyAlignment="1">
      <alignment horizontal="left" vertical="center" wrapText="1"/>
    </xf>
    <xf numFmtId="0" fontId="17" fillId="2" borderId="4" xfId="0" applyFont="1" applyFill="1" applyBorder="1" applyAlignment="1">
      <alignment horizontal="left" vertical="center"/>
    </xf>
    <xf numFmtId="0" fontId="7" fillId="3" borderId="2"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15" fillId="4" borderId="7" xfId="0" applyFont="1" applyFill="1" applyBorder="1" applyAlignment="1">
      <alignment horizontal="center" vertical="center" wrapText="1"/>
    </xf>
    <xf numFmtId="0" fontId="11" fillId="4" borderId="8" xfId="0" applyFont="1" applyFill="1" applyBorder="1" applyAlignment="1">
      <alignment horizontal="center" vertical="center" wrapText="1"/>
    </xf>
    <xf numFmtId="0" fontId="11" fillId="4" borderId="9" xfId="0" applyFont="1" applyFill="1" applyBorder="1" applyAlignment="1">
      <alignment horizontal="center" vertical="center" wrapText="1"/>
    </xf>
    <xf numFmtId="0" fontId="11" fillId="4" borderId="10" xfId="0" applyFont="1" applyFill="1" applyBorder="1" applyAlignment="1">
      <alignment horizontal="center" vertical="center" wrapText="1"/>
    </xf>
    <xf numFmtId="0" fontId="17" fillId="2" borderId="4" xfId="0" applyFont="1" applyFill="1" applyBorder="1" applyAlignment="1">
      <alignment horizontal="left" vertical="center" wrapText="1"/>
    </xf>
  </cellXfs>
  <cellStyles count="4">
    <cellStyle name="Moneda" xfId="1" builtinId="4"/>
    <cellStyle name="Moneda [0]" xfId="2" builtinId="7"/>
    <cellStyle name="Normal" xfId="0" builtinId="0"/>
    <cellStyle name="Porcentaje" xfId="3" builtinId="5"/>
  </cellStyles>
  <dxfs count="0"/>
  <tableStyles count="0" defaultTableStyle="TableStyleMedium2" defaultPivotStyle="PivotStyleLight16"/>
  <colors>
    <mruColors>
      <color rgb="FFE6EFFD"/>
      <color rgb="FF33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34290</xdr:colOff>
      <xdr:row>0</xdr:row>
      <xdr:rowOff>97155</xdr:rowOff>
    </xdr:from>
    <xdr:to>
      <xdr:col>3</xdr:col>
      <xdr:colOff>428863</xdr:colOff>
      <xdr:row>2</xdr:row>
      <xdr:rowOff>104834</xdr:rowOff>
    </xdr:to>
    <xdr:pic>
      <xdr:nvPicPr>
        <xdr:cNvPr id="2" name="Imagen 1">
          <a:extLst>
            <a:ext uri="{FF2B5EF4-FFF2-40B4-BE49-F238E27FC236}">
              <a16:creationId xmlns:a16="http://schemas.microsoft.com/office/drawing/2014/main" id="{970282DD-B91B-4CCD-A95F-425A0BDCDDD9}"/>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4290" y="97155"/>
          <a:ext cx="3320653" cy="556319"/>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A1:U55"/>
  <sheetViews>
    <sheetView tabSelected="1" zoomScale="120" zoomScaleNormal="120" workbookViewId="0">
      <selection sqref="A1:S3"/>
    </sheetView>
  </sheetViews>
  <sheetFormatPr baseColWidth="10" defaultColWidth="21" defaultRowHeight="15.6" x14ac:dyDescent="0.3"/>
  <cols>
    <col min="1" max="1" width="4.5546875" style="1" customWidth="1"/>
    <col min="2" max="2" width="18.5546875" style="1" customWidth="1"/>
    <col min="3" max="3" width="19.5546875" style="1" customWidth="1"/>
    <col min="4" max="4" width="16.109375" style="1" customWidth="1"/>
    <col min="5" max="6" width="22" style="1" customWidth="1"/>
    <col min="7" max="7" width="13.33203125" style="1" customWidth="1"/>
    <col min="8" max="8" width="17.5546875" style="1" customWidth="1"/>
    <col min="9" max="9" width="18" style="1" customWidth="1"/>
    <col min="10" max="10" width="21" style="1"/>
    <col min="11" max="11" width="18.33203125" style="1" customWidth="1"/>
    <col min="12" max="12" width="31.33203125" style="1" customWidth="1"/>
    <col min="13" max="14" width="21.109375" style="1" bestFit="1" customWidth="1"/>
    <col min="15" max="15" width="20" style="1" bestFit="1" customWidth="1"/>
    <col min="16" max="16" width="21.109375" style="1" bestFit="1" customWidth="1"/>
    <col min="17" max="17" width="18.109375" style="1" customWidth="1"/>
    <col min="18" max="18" width="10.88671875" style="1" customWidth="1"/>
    <col min="19" max="20" width="21" style="1"/>
    <col min="21" max="21" width="61.21875" style="1" customWidth="1"/>
    <col min="22" max="16384" width="21" style="1"/>
  </cols>
  <sheetData>
    <row r="1" spans="1:21" ht="21.75" customHeight="1" x14ac:dyDescent="0.3">
      <c r="A1" s="23" t="s">
        <v>26</v>
      </c>
      <c r="B1" s="24"/>
      <c r="C1" s="24"/>
      <c r="D1" s="24"/>
      <c r="E1" s="24"/>
      <c r="F1" s="24"/>
      <c r="G1" s="24"/>
      <c r="H1" s="24"/>
      <c r="I1" s="24"/>
      <c r="J1" s="24"/>
      <c r="K1" s="24"/>
      <c r="L1" s="24"/>
      <c r="M1" s="24"/>
      <c r="N1" s="24"/>
      <c r="O1" s="24"/>
      <c r="P1" s="24"/>
      <c r="Q1" s="24"/>
      <c r="R1" s="24"/>
      <c r="S1" s="25"/>
      <c r="T1" s="22" t="s">
        <v>16</v>
      </c>
      <c r="U1" s="22"/>
    </row>
    <row r="2" spans="1:21" ht="21.75" customHeight="1" x14ac:dyDescent="0.3">
      <c r="A2" s="23"/>
      <c r="B2" s="24"/>
      <c r="C2" s="24"/>
      <c r="D2" s="24"/>
      <c r="E2" s="24"/>
      <c r="F2" s="24"/>
      <c r="G2" s="24"/>
      <c r="H2" s="24"/>
      <c r="I2" s="24"/>
      <c r="J2" s="24"/>
      <c r="K2" s="24"/>
      <c r="L2" s="24"/>
      <c r="M2" s="24"/>
      <c r="N2" s="24"/>
      <c r="O2" s="24"/>
      <c r="P2" s="24"/>
      <c r="Q2" s="24"/>
      <c r="R2" s="24"/>
      <c r="S2" s="25"/>
      <c r="T2" s="22" t="s">
        <v>24</v>
      </c>
      <c r="U2" s="22"/>
    </row>
    <row r="3" spans="1:21" ht="21.75" customHeight="1" x14ac:dyDescent="0.3">
      <c r="A3" s="23"/>
      <c r="B3" s="24"/>
      <c r="C3" s="24"/>
      <c r="D3" s="24"/>
      <c r="E3" s="24"/>
      <c r="F3" s="24"/>
      <c r="G3" s="24"/>
      <c r="H3" s="24"/>
      <c r="I3" s="24"/>
      <c r="J3" s="24"/>
      <c r="K3" s="24"/>
      <c r="L3" s="24"/>
      <c r="M3" s="24"/>
      <c r="N3" s="24"/>
      <c r="O3" s="24"/>
      <c r="P3" s="24"/>
      <c r="Q3" s="24"/>
      <c r="R3" s="24"/>
      <c r="S3" s="25"/>
      <c r="T3" s="22" t="s">
        <v>155</v>
      </c>
      <c r="U3" s="22"/>
    </row>
    <row r="4" spans="1:21" ht="22.2" customHeight="1" x14ac:dyDescent="0.3">
      <c r="A4" s="28" t="s">
        <v>30</v>
      </c>
      <c r="B4" s="28"/>
      <c r="C4" s="28"/>
      <c r="D4" s="28"/>
      <c r="E4" s="28"/>
      <c r="F4" s="28"/>
      <c r="G4" s="28"/>
      <c r="H4" s="28"/>
      <c r="I4" s="28"/>
      <c r="J4" s="28"/>
      <c r="K4" s="28"/>
      <c r="L4" s="28"/>
      <c r="M4" s="28"/>
      <c r="N4" s="28"/>
      <c r="O4" s="28"/>
      <c r="P4" s="28"/>
      <c r="Q4" s="28"/>
      <c r="R4" s="28"/>
      <c r="S4" s="28"/>
      <c r="T4" s="28"/>
      <c r="U4" s="28"/>
    </row>
    <row r="5" spans="1:21" x14ac:dyDescent="0.3">
      <c r="A5" s="2"/>
      <c r="B5" s="2"/>
      <c r="C5" s="2"/>
      <c r="D5" s="2"/>
      <c r="E5" s="2"/>
      <c r="F5" s="2"/>
      <c r="G5" s="2"/>
      <c r="H5" s="2"/>
      <c r="I5" s="2"/>
      <c r="J5" s="2"/>
      <c r="K5" s="2"/>
      <c r="L5" s="2"/>
      <c r="M5" s="2"/>
      <c r="N5" s="2"/>
      <c r="O5" s="2"/>
      <c r="P5" s="2"/>
    </row>
    <row r="6" spans="1:21" ht="28.95" customHeight="1" x14ac:dyDescent="0.3">
      <c r="A6" s="26" t="s">
        <v>0</v>
      </c>
      <c r="B6" s="26" t="s">
        <v>27</v>
      </c>
      <c r="C6" s="26" t="s">
        <v>28</v>
      </c>
      <c r="D6" s="26" t="s">
        <v>18</v>
      </c>
      <c r="E6" s="26" t="s">
        <v>15</v>
      </c>
      <c r="F6" s="26" t="s">
        <v>1</v>
      </c>
      <c r="G6" s="26" t="s">
        <v>2</v>
      </c>
      <c r="H6" s="27" t="s">
        <v>3</v>
      </c>
      <c r="I6" s="27" t="s">
        <v>4</v>
      </c>
      <c r="J6" s="26" t="s">
        <v>14</v>
      </c>
      <c r="K6" s="27" t="s">
        <v>5</v>
      </c>
      <c r="L6" s="27" t="s">
        <v>193</v>
      </c>
      <c r="M6" s="31" t="s">
        <v>6</v>
      </c>
      <c r="N6" s="32"/>
      <c r="O6" s="33"/>
      <c r="P6" s="27" t="s">
        <v>7</v>
      </c>
      <c r="Q6" s="27" t="s">
        <v>8</v>
      </c>
      <c r="R6" s="27" t="s">
        <v>9</v>
      </c>
      <c r="S6" s="26" t="s">
        <v>10</v>
      </c>
      <c r="T6" s="34" t="s">
        <v>29</v>
      </c>
      <c r="U6" s="35"/>
    </row>
    <row r="7" spans="1:21" ht="23.4" customHeight="1" x14ac:dyDescent="0.3">
      <c r="A7" s="26"/>
      <c r="B7" s="26"/>
      <c r="C7" s="26"/>
      <c r="D7" s="26"/>
      <c r="E7" s="26"/>
      <c r="F7" s="26"/>
      <c r="G7" s="26"/>
      <c r="H7" s="27"/>
      <c r="I7" s="27"/>
      <c r="J7" s="26"/>
      <c r="K7" s="27"/>
      <c r="L7" s="27"/>
      <c r="M7" s="3" t="s">
        <v>17</v>
      </c>
      <c r="N7" s="3" t="s">
        <v>11</v>
      </c>
      <c r="O7" s="3" t="s">
        <v>12</v>
      </c>
      <c r="P7" s="27"/>
      <c r="Q7" s="27"/>
      <c r="R7" s="27"/>
      <c r="S7" s="26" t="s">
        <v>13</v>
      </c>
      <c r="T7" s="36"/>
      <c r="U7" s="37"/>
    </row>
    <row r="8" spans="1:21" ht="334.8" customHeight="1" x14ac:dyDescent="0.3">
      <c r="A8" s="5">
        <v>923</v>
      </c>
      <c r="B8" s="5" t="s">
        <v>31</v>
      </c>
      <c r="C8" s="5" t="s">
        <v>34</v>
      </c>
      <c r="D8" s="5" t="s">
        <v>75</v>
      </c>
      <c r="E8" s="5" t="s">
        <v>82</v>
      </c>
      <c r="F8" s="5" t="s">
        <v>97</v>
      </c>
      <c r="G8" s="5">
        <v>3</v>
      </c>
      <c r="H8" s="5">
        <v>3</v>
      </c>
      <c r="I8" s="6">
        <f>IF(H8/G8&gt;1,100%,H8/G8)</f>
        <v>1</v>
      </c>
      <c r="J8" s="5" t="s">
        <v>137</v>
      </c>
      <c r="K8" s="7">
        <v>44659</v>
      </c>
      <c r="L8" s="19" t="s">
        <v>23</v>
      </c>
      <c r="M8" s="8">
        <v>1000000000</v>
      </c>
      <c r="N8" s="8">
        <v>0</v>
      </c>
      <c r="O8" s="18">
        <v>1000000000</v>
      </c>
      <c r="P8" s="8">
        <v>1000000000</v>
      </c>
      <c r="Q8" s="6">
        <f>P8/O8</f>
        <v>1</v>
      </c>
      <c r="R8" s="21">
        <v>1</v>
      </c>
      <c r="S8" s="5" t="s">
        <v>181</v>
      </c>
      <c r="T8" s="29" t="s">
        <v>206</v>
      </c>
      <c r="U8" s="30"/>
    </row>
    <row r="9" spans="1:21" ht="187.8" customHeight="1" x14ac:dyDescent="0.3">
      <c r="A9" s="5"/>
      <c r="B9" s="5" t="s">
        <v>31</v>
      </c>
      <c r="C9" s="5" t="s">
        <v>35</v>
      </c>
      <c r="D9" s="5" t="s">
        <v>75</v>
      </c>
      <c r="E9" s="5" t="s">
        <v>82</v>
      </c>
      <c r="F9" s="5" t="s">
        <v>97</v>
      </c>
      <c r="G9" s="5">
        <v>1</v>
      </c>
      <c r="H9" s="5">
        <v>1</v>
      </c>
      <c r="I9" s="6">
        <f t="shared" ref="I9:I54" si="0">IF(H9/G9&gt;1,100%,H9/G9)</f>
        <v>1</v>
      </c>
      <c r="J9" s="5" t="s">
        <v>138</v>
      </c>
      <c r="K9" s="7">
        <v>44635</v>
      </c>
      <c r="L9" s="19" t="s">
        <v>22</v>
      </c>
      <c r="M9" s="8">
        <v>0</v>
      </c>
      <c r="N9" s="8">
        <v>0</v>
      </c>
      <c r="O9" s="18">
        <v>0</v>
      </c>
      <c r="P9" s="8">
        <v>0</v>
      </c>
      <c r="Q9" s="6">
        <v>0</v>
      </c>
      <c r="R9" s="5">
        <v>0</v>
      </c>
      <c r="S9" s="5" t="s">
        <v>181</v>
      </c>
      <c r="T9" s="29" t="s">
        <v>207</v>
      </c>
      <c r="U9" s="30"/>
    </row>
    <row r="10" spans="1:21" ht="216" customHeight="1" x14ac:dyDescent="0.3">
      <c r="A10" s="5">
        <v>925</v>
      </c>
      <c r="B10" s="5" t="s">
        <v>31</v>
      </c>
      <c r="C10" s="5" t="s">
        <v>36</v>
      </c>
      <c r="D10" s="5" t="s">
        <v>76</v>
      </c>
      <c r="E10" s="5" t="s">
        <v>83</v>
      </c>
      <c r="F10" s="5" t="s">
        <v>98</v>
      </c>
      <c r="G10" s="5">
        <v>17</v>
      </c>
      <c r="H10" s="5">
        <v>17</v>
      </c>
      <c r="I10" s="6">
        <f>IF(H10/G10&gt;1,100%,H10/G10)</f>
        <v>1</v>
      </c>
      <c r="J10" s="5" t="s">
        <v>137</v>
      </c>
      <c r="K10" s="7">
        <v>44676</v>
      </c>
      <c r="L10" s="19" t="s">
        <v>23</v>
      </c>
      <c r="M10" s="8">
        <v>2600000000</v>
      </c>
      <c r="N10" s="8">
        <v>0</v>
      </c>
      <c r="O10" s="18">
        <v>2600000000</v>
      </c>
      <c r="P10" s="8">
        <v>2600000000</v>
      </c>
      <c r="Q10" s="6">
        <f>P10/O10</f>
        <v>1</v>
      </c>
      <c r="R10" s="21">
        <v>1</v>
      </c>
      <c r="S10" s="5" t="s">
        <v>181</v>
      </c>
      <c r="T10" s="29" t="s">
        <v>208</v>
      </c>
      <c r="U10" s="30"/>
    </row>
    <row r="11" spans="1:21" ht="209.4" customHeight="1" x14ac:dyDescent="0.3">
      <c r="A11" s="5"/>
      <c r="B11" s="5" t="s">
        <v>31</v>
      </c>
      <c r="C11" s="5" t="s">
        <v>37</v>
      </c>
      <c r="D11" s="5" t="s">
        <v>75</v>
      </c>
      <c r="E11" s="5" t="s">
        <v>84</v>
      </c>
      <c r="F11" s="5" t="s">
        <v>160</v>
      </c>
      <c r="G11" s="5">
        <v>1</v>
      </c>
      <c r="H11" s="5">
        <v>1</v>
      </c>
      <c r="I11" s="6">
        <f t="shared" si="0"/>
        <v>1</v>
      </c>
      <c r="J11" s="5" t="s">
        <v>139</v>
      </c>
      <c r="K11" s="7">
        <v>44788</v>
      </c>
      <c r="L11" s="19" t="s">
        <v>23</v>
      </c>
      <c r="M11" s="8">
        <v>100000000</v>
      </c>
      <c r="N11" s="13"/>
      <c r="O11" s="18">
        <v>100000000</v>
      </c>
      <c r="P11" s="8">
        <v>100000000</v>
      </c>
      <c r="Q11" s="6">
        <f>P11/O11</f>
        <v>1</v>
      </c>
      <c r="R11" s="5">
        <v>0</v>
      </c>
      <c r="S11" s="5" t="s">
        <v>181</v>
      </c>
      <c r="T11" s="29" t="s">
        <v>234</v>
      </c>
      <c r="U11" s="30"/>
    </row>
    <row r="12" spans="1:21" ht="223.8" customHeight="1" x14ac:dyDescent="0.3">
      <c r="A12" s="5"/>
      <c r="B12" s="5" t="s">
        <v>32</v>
      </c>
      <c r="C12" s="5" t="s">
        <v>38</v>
      </c>
      <c r="D12" s="5" t="s">
        <v>76</v>
      </c>
      <c r="E12" s="5" t="s">
        <v>83</v>
      </c>
      <c r="F12" s="5" t="s">
        <v>99</v>
      </c>
      <c r="G12" s="5">
        <v>15</v>
      </c>
      <c r="H12" s="5">
        <v>18</v>
      </c>
      <c r="I12" s="6">
        <f t="shared" si="0"/>
        <v>1</v>
      </c>
      <c r="J12" s="5" t="s">
        <v>140</v>
      </c>
      <c r="K12" s="7">
        <v>44586</v>
      </c>
      <c r="L12" s="19" t="s">
        <v>23</v>
      </c>
      <c r="M12" s="8">
        <v>0</v>
      </c>
      <c r="N12" s="8">
        <v>1750000000</v>
      </c>
      <c r="O12" s="18">
        <v>1750000000</v>
      </c>
      <c r="P12" s="8">
        <v>1750000000</v>
      </c>
      <c r="Q12" s="6">
        <f t="shared" ref="Q12:Q50" si="1">P12/O12</f>
        <v>1</v>
      </c>
      <c r="R12" s="21">
        <v>2</v>
      </c>
      <c r="S12" s="5" t="s">
        <v>181</v>
      </c>
      <c r="T12" s="29" t="s">
        <v>194</v>
      </c>
      <c r="U12" s="30"/>
    </row>
    <row r="13" spans="1:21" ht="201" customHeight="1" x14ac:dyDescent="0.3">
      <c r="A13" s="5"/>
      <c r="B13" s="5" t="s">
        <v>32</v>
      </c>
      <c r="C13" s="5" t="s">
        <v>39</v>
      </c>
      <c r="D13" s="5" t="s">
        <v>76</v>
      </c>
      <c r="E13" s="5" t="s">
        <v>83</v>
      </c>
      <c r="F13" s="5" t="s">
        <v>100</v>
      </c>
      <c r="G13" s="5">
        <v>20</v>
      </c>
      <c r="H13" s="5">
        <v>19</v>
      </c>
      <c r="I13" s="6">
        <f t="shared" si="0"/>
        <v>0.95</v>
      </c>
      <c r="J13" s="5" t="s">
        <v>139</v>
      </c>
      <c r="K13" s="7">
        <v>44775</v>
      </c>
      <c r="L13" s="19" t="s">
        <v>23</v>
      </c>
      <c r="M13" s="8">
        <v>703097888</v>
      </c>
      <c r="N13" s="8"/>
      <c r="O13" s="18">
        <v>703097888</v>
      </c>
      <c r="P13" s="8">
        <v>703097888</v>
      </c>
      <c r="Q13" s="6">
        <f t="shared" si="1"/>
        <v>1</v>
      </c>
      <c r="R13" s="5">
        <v>0</v>
      </c>
      <c r="S13" s="5" t="s">
        <v>181</v>
      </c>
      <c r="T13" s="29" t="s">
        <v>190</v>
      </c>
      <c r="U13" s="38"/>
    </row>
    <row r="14" spans="1:21" ht="266.39999999999998" customHeight="1" x14ac:dyDescent="0.3">
      <c r="A14" s="5">
        <v>915</v>
      </c>
      <c r="B14" s="5" t="s">
        <v>31</v>
      </c>
      <c r="C14" s="5" t="s">
        <v>40</v>
      </c>
      <c r="D14" s="5" t="s">
        <v>77</v>
      </c>
      <c r="E14" s="5" t="s">
        <v>85</v>
      </c>
      <c r="F14" s="5" t="s">
        <v>101</v>
      </c>
      <c r="G14" s="5">
        <v>166</v>
      </c>
      <c r="H14" s="5">
        <v>166</v>
      </c>
      <c r="I14" s="6">
        <f t="shared" si="0"/>
        <v>1</v>
      </c>
      <c r="J14" s="5" t="s">
        <v>138</v>
      </c>
      <c r="K14" s="7">
        <v>44642</v>
      </c>
      <c r="L14" s="19" t="s">
        <v>23</v>
      </c>
      <c r="M14" s="9">
        <v>0</v>
      </c>
      <c r="N14" s="10">
        <v>998232660</v>
      </c>
      <c r="O14" s="18">
        <v>998232660</v>
      </c>
      <c r="P14" s="10">
        <v>966000000</v>
      </c>
      <c r="Q14" s="6">
        <f t="shared" si="1"/>
        <v>0.96771027307401458</v>
      </c>
      <c r="R14" s="21">
        <v>1</v>
      </c>
      <c r="S14" s="5" t="s">
        <v>146</v>
      </c>
      <c r="T14" s="29" t="s">
        <v>209</v>
      </c>
      <c r="U14" s="30"/>
    </row>
    <row r="15" spans="1:21" ht="274.2" customHeight="1" x14ac:dyDescent="0.3">
      <c r="A15" s="5">
        <v>917</v>
      </c>
      <c r="B15" s="5" t="s">
        <v>31</v>
      </c>
      <c r="C15" s="5" t="s">
        <v>41</v>
      </c>
      <c r="D15" s="5" t="s">
        <v>77</v>
      </c>
      <c r="E15" s="5" t="s">
        <v>85</v>
      </c>
      <c r="F15" s="5" t="s">
        <v>102</v>
      </c>
      <c r="G15" s="5" t="s">
        <v>123</v>
      </c>
      <c r="H15" s="5" t="s">
        <v>158</v>
      </c>
      <c r="I15" s="5" t="s">
        <v>159</v>
      </c>
      <c r="J15" s="5" t="s">
        <v>138</v>
      </c>
      <c r="K15" s="7">
        <v>44651</v>
      </c>
      <c r="L15" s="19" t="s">
        <v>23</v>
      </c>
      <c r="M15" s="9">
        <v>6333400000</v>
      </c>
      <c r="N15" s="10">
        <v>0</v>
      </c>
      <c r="O15" s="18">
        <v>6333400000</v>
      </c>
      <c r="P15" s="10">
        <v>1750000000</v>
      </c>
      <c r="Q15" s="6">
        <f>P15/O15</f>
        <v>0.27631288091704298</v>
      </c>
      <c r="R15" s="21">
        <v>1</v>
      </c>
      <c r="S15" s="5" t="s">
        <v>146</v>
      </c>
      <c r="T15" s="29" t="s">
        <v>210</v>
      </c>
      <c r="U15" s="30"/>
    </row>
    <row r="16" spans="1:21" ht="224.4" customHeight="1" x14ac:dyDescent="0.3">
      <c r="A16" s="5"/>
      <c r="B16" s="5" t="s">
        <v>31</v>
      </c>
      <c r="C16" s="5" t="s">
        <v>42</v>
      </c>
      <c r="D16" s="5" t="s">
        <v>78</v>
      </c>
      <c r="E16" s="5" t="s">
        <v>86</v>
      </c>
      <c r="F16" s="5" t="s">
        <v>103</v>
      </c>
      <c r="G16" s="5">
        <v>40</v>
      </c>
      <c r="H16" s="5">
        <v>40</v>
      </c>
      <c r="I16" s="6">
        <f t="shared" si="0"/>
        <v>1</v>
      </c>
      <c r="J16" s="5" t="s">
        <v>138</v>
      </c>
      <c r="K16" s="7">
        <v>44614</v>
      </c>
      <c r="L16" s="19" t="s">
        <v>22</v>
      </c>
      <c r="M16" s="9" t="s">
        <v>152</v>
      </c>
      <c r="N16" s="10">
        <v>0</v>
      </c>
      <c r="O16" s="9" t="s">
        <v>152</v>
      </c>
      <c r="P16" s="10">
        <v>17518488798</v>
      </c>
      <c r="Q16" s="6">
        <v>1</v>
      </c>
      <c r="R16" s="5">
        <v>0</v>
      </c>
      <c r="S16" s="5" t="s">
        <v>146</v>
      </c>
      <c r="T16" s="29" t="s">
        <v>226</v>
      </c>
      <c r="U16" s="38"/>
    </row>
    <row r="17" spans="1:21" ht="178.2" customHeight="1" x14ac:dyDescent="0.3">
      <c r="A17" s="5"/>
      <c r="B17" s="5" t="s">
        <v>31</v>
      </c>
      <c r="C17" s="5" t="s">
        <v>43</v>
      </c>
      <c r="D17" s="5" t="s">
        <v>78</v>
      </c>
      <c r="E17" s="5" t="s">
        <v>86</v>
      </c>
      <c r="F17" s="5" t="s">
        <v>104</v>
      </c>
      <c r="G17" s="5" t="s">
        <v>124</v>
      </c>
      <c r="H17" s="5" t="s">
        <v>134</v>
      </c>
      <c r="I17" s="5" t="s">
        <v>136</v>
      </c>
      <c r="J17" s="5" t="s">
        <v>138</v>
      </c>
      <c r="K17" s="7">
        <v>44571</v>
      </c>
      <c r="L17" s="19" t="s">
        <v>23</v>
      </c>
      <c r="M17" s="9">
        <v>61410613000</v>
      </c>
      <c r="N17" s="10">
        <v>0</v>
      </c>
      <c r="O17" s="18">
        <v>61410613000</v>
      </c>
      <c r="P17" s="10">
        <v>61410613000</v>
      </c>
      <c r="Q17" s="6">
        <f t="shared" si="1"/>
        <v>1</v>
      </c>
      <c r="R17" s="5">
        <v>0</v>
      </c>
      <c r="S17" s="5" t="s">
        <v>146</v>
      </c>
      <c r="T17" s="29" t="s">
        <v>149</v>
      </c>
      <c r="U17" s="38"/>
    </row>
    <row r="18" spans="1:21" ht="264.60000000000002" customHeight="1" x14ac:dyDescent="0.3">
      <c r="A18" s="5">
        <v>916</v>
      </c>
      <c r="B18" s="5" t="s">
        <v>31</v>
      </c>
      <c r="C18" s="5" t="s">
        <v>44</v>
      </c>
      <c r="D18" s="5" t="s">
        <v>78</v>
      </c>
      <c r="E18" s="5" t="s">
        <v>86</v>
      </c>
      <c r="F18" s="5" t="s">
        <v>105</v>
      </c>
      <c r="G18" s="5">
        <v>100</v>
      </c>
      <c r="H18" s="5">
        <v>33</v>
      </c>
      <c r="I18" s="6">
        <f t="shared" si="0"/>
        <v>0.33</v>
      </c>
      <c r="J18" s="5" t="s">
        <v>138</v>
      </c>
      <c r="K18" s="7">
        <v>44649</v>
      </c>
      <c r="L18" s="19" t="s">
        <v>23</v>
      </c>
      <c r="M18" s="9">
        <v>0</v>
      </c>
      <c r="N18" s="9">
        <v>2816800000</v>
      </c>
      <c r="O18" s="18">
        <v>2816800000</v>
      </c>
      <c r="P18" s="10">
        <v>975016000</v>
      </c>
      <c r="Q18" s="6">
        <f t="shared" si="1"/>
        <v>0.34614314115308153</v>
      </c>
      <c r="R18" s="5">
        <v>0</v>
      </c>
      <c r="S18" s="5" t="s">
        <v>182</v>
      </c>
      <c r="T18" s="29" t="s">
        <v>211</v>
      </c>
      <c r="U18" s="38"/>
    </row>
    <row r="19" spans="1:21" ht="230.4" customHeight="1" x14ac:dyDescent="0.3">
      <c r="A19" s="5"/>
      <c r="B19" s="5" t="s">
        <v>31</v>
      </c>
      <c r="C19" s="5" t="s">
        <v>45</v>
      </c>
      <c r="D19" s="5" t="s">
        <v>78</v>
      </c>
      <c r="E19" s="5" t="s">
        <v>86</v>
      </c>
      <c r="F19" s="5" t="s">
        <v>106</v>
      </c>
      <c r="G19" s="5">
        <v>20</v>
      </c>
      <c r="H19" s="5">
        <v>18</v>
      </c>
      <c r="I19" s="6">
        <f t="shared" si="0"/>
        <v>0.9</v>
      </c>
      <c r="J19" s="5" t="s">
        <v>138</v>
      </c>
      <c r="K19" s="7">
        <v>44581</v>
      </c>
      <c r="L19" s="19" t="s">
        <v>23</v>
      </c>
      <c r="M19" s="9">
        <v>0</v>
      </c>
      <c r="N19" s="14">
        <v>6394300000</v>
      </c>
      <c r="O19" s="18">
        <v>6394300000</v>
      </c>
      <c r="P19" s="10">
        <v>5566900000</v>
      </c>
      <c r="Q19" s="6">
        <f t="shared" si="1"/>
        <v>0.87060350624775196</v>
      </c>
      <c r="R19" s="21">
        <v>5</v>
      </c>
      <c r="S19" s="5" t="s">
        <v>146</v>
      </c>
      <c r="T19" s="29" t="s">
        <v>195</v>
      </c>
      <c r="U19" s="38"/>
    </row>
    <row r="20" spans="1:21" ht="198" customHeight="1" x14ac:dyDescent="0.3">
      <c r="A20" s="5">
        <v>924</v>
      </c>
      <c r="B20" s="5" t="s">
        <v>31</v>
      </c>
      <c r="C20" s="5" t="s">
        <v>46</v>
      </c>
      <c r="D20" s="5" t="s">
        <v>78</v>
      </c>
      <c r="E20" s="5" t="s">
        <v>86</v>
      </c>
      <c r="F20" s="5" t="s">
        <v>107</v>
      </c>
      <c r="G20" s="5">
        <v>22</v>
      </c>
      <c r="H20" s="5">
        <v>22</v>
      </c>
      <c r="I20" s="6">
        <f t="shared" si="0"/>
        <v>1</v>
      </c>
      <c r="J20" s="5" t="s">
        <v>141</v>
      </c>
      <c r="K20" s="7">
        <v>44663</v>
      </c>
      <c r="L20" s="19" t="s">
        <v>23</v>
      </c>
      <c r="M20" s="9">
        <v>0</v>
      </c>
      <c r="N20" s="14">
        <v>975700000</v>
      </c>
      <c r="O20" s="18">
        <v>975700000</v>
      </c>
      <c r="P20" s="10">
        <v>975700000</v>
      </c>
      <c r="Q20" s="6">
        <f t="shared" si="1"/>
        <v>1</v>
      </c>
      <c r="R20" s="5">
        <v>0</v>
      </c>
      <c r="S20" s="5" t="s">
        <v>146</v>
      </c>
      <c r="T20" s="29" t="s">
        <v>212</v>
      </c>
      <c r="U20" s="38"/>
    </row>
    <row r="21" spans="1:21" ht="305.39999999999998" customHeight="1" x14ac:dyDescent="0.3">
      <c r="A21" s="5">
        <v>928</v>
      </c>
      <c r="B21" s="5" t="s">
        <v>31</v>
      </c>
      <c r="C21" s="5" t="s">
        <v>47</v>
      </c>
      <c r="D21" s="5" t="s">
        <v>78</v>
      </c>
      <c r="E21" s="5" t="s">
        <v>86</v>
      </c>
      <c r="F21" s="5" t="s">
        <v>108</v>
      </c>
      <c r="G21" s="5">
        <v>16</v>
      </c>
      <c r="H21" s="5">
        <v>13</v>
      </c>
      <c r="I21" s="6">
        <f t="shared" si="0"/>
        <v>0.8125</v>
      </c>
      <c r="J21" s="5" t="s">
        <v>141</v>
      </c>
      <c r="K21" s="7">
        <v>44687</v>
      </c>
      <c r="L21" s="19" t="s">
        <v>23</v>
      </c>
      <c r="M21" s="9">
        <v>0</v>
      </c>
      <c r="N21" s="9">
        <v>2892000000</v>
      </c>
      <c r="O21" s="18">
        <v>2892000000</v>
      </c>
      <c r="P21" s="10">
        <v>2340000000</v>
      </c>
      <c r="Q21" s="6">
        <f t="shared" si="1"/>
        <v>0.8091286307053942</v>
      </c>
      <c r="R21" s="21">
        <v>1</v>
      </c>
      <c r="S21" s="5" t="s">
        <v>146</v>
      </c>
      <c r="T21" s="29" t="s">
        <v>196</v>
      </c>
      <c r="U21" s="38"/>
    </row>
    <row r="22" spans="1:21" ht="217.8" customHeight="1" x14ac:dyDescent="0.3">
      <c r="A22" s="5"/>
      <c r="B22" s="5" t="s">
        <v>31</v>
      </c>
      <c r="C22" s="5" t="s">
        <v>48</v>
      </c>
      <c r="D22" s="5" t="s">
        <v>75</v>
      </c>
      <c r="E22" s="5" t="s">
        <v>82</v>
      </c>
      <c r="F22" s="5" t="s">
        <v>109</v>
      </c>
      <c r="G22" s="5">
        <v>36</v>
      </c>
      <c r="H22" s="5">
        <v>15</v>
      </c>
      <c r="I22" s="6">
        <f>IF(H22/G22&gt;1,100%,H22/G22)</f>
        <v>0.41666666666666669</v>
      </c>
      <c r="J22" s="5" t="s">
        <v>137</v>
      </c>
      <c r="K22" s="7">
        <v>44693</v>
      </c>
      <c r="L22" s="19" t="s">
        <v>23</v>
      </c>
      <c r="M22" s="10">
        <v>0</v>
      </c>
      <c r="N22" s="14">
        <v>1418324500</v>
      </c>
      <c r="O22" s="18">
        <v>1418324500</v>
      </c>
      <c r="P22" s="10">
        <v>2403875000</v>
      </c>
      <c r="Q22" s="6">
        <f>P22/O22</f>
        <v>1.6948695450159679</v>
      </c>
      <c r="R22" s="5">
        <v>0</v>
      </c>
      <c r="S22" s="5" t="s">
        <v>146</v>
      </c>
      <c r="T22" s="29" t="s">
        <v>229</v>
      </c>
      <c r="U22" s="38"/>
    </row>
    <row r="23" spans="1:21" ht="347.4" customHeight="1" x14ac:dyDescent="0.3">
      <c r="A23" s="5">
        <v>916</v>
      </c>
      <c r="B23" s="5" t="s">
        <v>31</v>
      </c>
      <c r="C23" s="5" t="s">
        <v>156</v>
      </c>
      <c r="D23" s="5" t="s">
        <v>78</v>
      </c>
      <c r="E23" s="5" t="s">
        <v>86</v>
      </c>
      <c r="F23" s="5" t="s">
        <v>105</v>
      </c>
      <c r="G23" s="5">
        <v>67</v>
      </c>
      <c r="H23" s="5">
        <v>67</v>
      </c>
      <c r="I23" s="6">
        <f>IF(H23/G23&gt;1,100%,H23/G23)</f>
        <v>1</v>
      </c>
      <c r="J23" s="5" t="s">
        <v>139</v>
      </c>
      <c r="K23" s="7">
        <v>44778</v>
      </c>
      <c r="L23" s="19" t="s">
        <v>23</v>
      </c>
      <c r="M23" s="10" t="s">
        <v>157</v>
      </c>
      <c r="N23" s="14">
        <v>0</v>
      </c>
      <c r="O23" s="18" t="s">
        <v>157</v>
      </c>
      <c r="P23" s="10">
        <v>1814784000</v>
      </c>
      <c r="Q23" s="6">
        <v>1</v>
      </c>
      <c r="R23" s="5">
        <v>0</v>
      </c>
      <c r="S23" s="5" t="s">
        <v>182</v>
      </c>
      <c r="T23" s="29" t="s">
        <v>203</v>
      </c>
      <c r="U23" s="38"/>
    </row>
    <row r="24" spans="1:21" ht="184.8" customHeight="1" x14ac:dyDescent="0.3">
      <c r="A24" s="5">
        <v>932</v>
      </c>
      <c r="B24" s="5" t="s">
        <v>31</v>
      </c>
      <c r="C24" s="5" t="s">
        <v>163</v>
      </c>
      <c r="D24" s="5" t="s">
        <v>77</v>
      </c>
      <c r="E24" s="5" t="s">
        <v>85</v>
      </c>
      <c r="F24" s="5" t="s">
        <v>102</v>
      </c>
      <c r="G24" s="5" t="s">
        <v>164</v>
      </c>
      <c r="H24" s="5" t="s">
        <v>165</v>
      </c>
      <c r="I24" s="6" t="s">
        <v>166</v>
      </c>
      <c r="J24" s="5" t="s">
        <v>162</v>
      </c>
      <c r="K24" s="7">
        <v>44855</v>
      </c>
      <c r="L24" s="19" t="s">
        <v>20</v>
      </c>
      <c r="M24" s="10" t="s">
        <v>167</v>
      </c>
      <c r="N24" s="14">
        <v>0</v>
      </c>
      <c r="O24" s="18" t="s">
        <v>167</v>
      </c>
      <c r="P24" s="10">
        <v>0</v>
      </c>
      <c r="Q24" s="6">
        <v>0</v>
      </c>
      <c r="R24" s="5">
        <v>0</v>
      </c>
      <c r="S24" s="5" t="s">
        <v>182</v>
      </c>
      <c r="T24" s="29" t="s">
        <v>202</v>
      </c>
      <c r="U24" s="38"/>
    </row>
    <row r="25" spans="1:21" ht="236.4" customHeight="1" x14ac:dyDescent="0.3">
      <c r="A25" s="5">
        <v>914</v>
      </c>
      <c r="B25" s="5" t="s">
        <v>31</v>
      </c>
      <c r="C25" s="5" t="s">
        <v>49</v>
      </c>
      <c r="D25" s="5" t="s">
        <v>79</v>
      </c>
      <c r="E25" s="5" t="s">
        <v>87</v>
      </c>
      <c r="F25" s="5" t="s">
        <v>110</v>
      </c>
      <c r="G25" s="5">
        <v>6</v>
      </c>
      <c r="H25" s="5">
        <v>8</v>
      </c>
      <c r="I25" s="6">
        <f t="shared" si="0"/>
        <v>1</v>
      </c>
      <c r="J25" s="5" t="s">
        <v>138</v>
      </c>
      <c r="K25" s="7">
        <v>44634</v>
      </c>
      <c r="L25" s="7" t="s">
        <v>148</v>
      </c>
      <c r="M25" s="9">
        <v>17832000000</v>
      </c>
      <c r="N25" s="9">
        <v>0</v>
      </c>
      <c r="O25" s="9">
        <v>17832000000</v>
      </c>
      <c r="P25" s="10">
        <v>17981485271</v>
      </c>
      <c r="Q25" s="6">
        <f>P25/O25</f>
        <v>1.0083829784096008</v>
      </c>
      <c r="R25" s="5">
        <v>0</v>
      </c>
      <c r="S25" s="5" t="s">
        <v>183</v>
      </c>
      <c r="T25" s="29" t="s">
        <v>213</v>
      </c>
      <c r="U25" s="38"/>
    </row>
    <row r="26" spans="1:21" ht="322.8" customHeight="1" x14ac:dyDescent="0.3">
      <c r="A26" s="5"/>
      <c r="B26" s="5" t="s">
        <v>31</v>
      </c>
      <c r="C26" s="5" t="s">
        <v>50</v>
      </c>
      <c r="D26" s="5" t="s">
        <v>79</v>
      </c>
      <c r="E26" s="5" t="s">
        <v>88</v>
      </c>
      <c r="F26" s="5" t="s">
        <v>111</v>
      </c>
      <c r="G26" s="5">
        <v>550</v>
      </c>
      <c r="H26" s="5">
        <v>358</v>
      </c>
      <c r="I26" s="6">
        <f t="shared" si="0"/>
        <v>0.65090909090909088</v>
      </c>
      <c r="J26" s="5" t="s">
        <v>138</v>
      </c>
      <c r="K26" s="7">
        <v>44628</v>
      </c>
      <c r="L26" s="19" t="s">
        <v>148</v>
      </c>
      <c r="M26" s="9">
        <v>8000000000</v>
      </c>
      <c r="N26" s="10">
        <v>47125000</v>
      </c>
      <c r="O26" s="18">
        <v>8047125000</v>
      </c>
      <c r="P26" s="10">
        <f>10000000*H26</f>
        <v>3580000000</v>
      </c>
      <c r="Q26" s="6">
        <f>P26/O26</f>
        <v>0.44487938238811997</v>
      </c>
      <c r="R26" s="21">
        <v>1</v>
      </c>
      <c r="S26" s="5" t="s">
        <v>184</v>
      </c>
      <c r="T26" s="29" t="s">
        <v>197</v>
      </c>
      <c r="U26" s="38"/>
    </row>
    <row r="27" spans="1:21" ht="344.4" customHeight="1" x14ac:dyDescent="0.3">
      <c r="A27" s="5"/>
      <c r="B27" s="5" t="s">
        <v>31</v>
      </c>
      <c r="C27" s="5" t="s">
        <v>51</v>
      </c>
      <c r="D27" s="5" t="s">
        <v>79</v>
      </c>
      <c r="E27" s="5" t="s">
        <v>88</v>
      </c>
      <c r="F27" s="5" t="s">
        <v>111</v>
      </c>
      <c r="G27" s="5">
        <v>292</v>
      </c>
      <c r="H27" s="5">
        <v>294</v>
      </c>
      <c r="I27" s="6">
        <f t="shared" si="0"/>
        <v>1</v>
      </c>
      <c r="J27" s="5" t="s">
        <v>141</v>
      </c>
      <c r="K27" s="7">
        <v>44705</v>
      </c>
      <c r="L27" s="19" t="s">
        <v>148</v>
      </c>
      <c r="M27" s="5" t="s">
        <v>145</v>
      </c>
      <c r="N27" s="10">
        <v>0</v>
      </c>
      <c r="O27" s="9">
        <v>0</v>
      </c>
      <c r="P27" s="10">
        <f>10000000*H27</f>
        <v>2940000000</v>
      </c>
      <c r="Q27" s="6">
        <v>0.66</v>
      </c>
      <c r="R27" s="5">
        <v>0</v>
      </c>
      <c r="S27" s="5" t="s">
        <v>184</v>
      </c>
      <c r="T27" s="29" t="s">
        <v>186</v>
      </c>
      <c r="U27" s="38"/>
    </row>
    <row r="28" spans="1:21" ht="261.60000000000002" customHeight="1" x14ac:dyDescent="0.3">
      <c r="A28" s="5"/>
      <c r="B28" s="5" t="s">
        <v>31</v>
      </c>
      <c r="C28" s="5" t="s">
        <v>52</v>
      </c>
      <c r="D28" s="5" t="s">
        <v>79</v>
      </c>
      <c r="E28" s="5" t="s">
        <v>88</v>
      </c>
      <c r="F28" s="5" t="s">
        <v>112</v>
      </c>
      <c r="G28" s="5">
        <v>70</v>
      </c>
      <c r="H28" s="5">
        <v>75</v>
      </c>
      <c r="I28" s="6">
        <f>IF(H28/G28&gt;1,100%,H28/G28)</f>
        <v>1</v>
      </c>
      <c r="J28" s="5" t="s">
        <v>141</v>
      </c>
      <c r="K28" s="7">
        <v>44706</v>
      </c>
      <c r="L28" s="19" t="s">
        <v>23</v>
      </c>
      <c r="M28" s="9">
        <v>2000000000</v>
      </c>
      <c r="N28" s="15">
        <v>569872868</v>
      </c>
      <c r="O28" s="18">
        <v>2569872868</v>
      </c>
      <c r="P28" s="10">
        <v>0</v>
      </c>
      <c r="Q28" s="6">
        <f t="shared" si="1"/>
        <v>0</v>
      </c>
      <c r="R28" s="5">
        <v>0</v>
      </c>
      <c r="S28" s="5" t="s">
        <v>183</v>
      </c>
      <c r="T28" s="29" t="s">
        <v>225</v>
      </c>
      <c r="U28" s="38"/>
    </row>
    <row r="29" spans="1:21" ht="338.4" customHeight="1" x14ac:dyDescent="0.3">
      <c r="A29" s="5">
        <v>926</v>
      </c>
      <c r="B29" s="5" t="s">
        <v>31</v>
      </c>
      <c r="C29" s="5" t="s">
        <v>53</v>
      </c>
      <c r="D29" s="5" t="s">
        <v>79</v>
      </c>
      <c r="E29" s="5" t="s">
        <v>89</v>
      </c>
      <c r="F29" s="5" t="s">
        <v>113</v>
      </c>
      <c r="G29" s="5" t="s">
        <v>125</v>
      </c>
      <c r="H29" s="5" t="s">
        <v>153</v>
      </c>
      <c r="I29" s="5" t="s">
        <v>154</v>
      </c>
      <c r="J29" s="5" t="s">
        <v>141</v>
      </c>
      <c r="K29" s="7">
        <v>44686</v>
      </c>
      <c r="L29" s="19" t="s">
        <v>23</v>
      </c>
      <c r="M29" s="9">
        <v>4000000000</v>
      </c>
      <c r="N29" s="9">
        <v>26946000000</v>
      </c>
      <c r="O29" s="18">
        <v>30946000000</v>
      </c>
      <c r="P29" s="10">
        <v>30419941304</v>
      </c>
      <c r="Q29" s="6">
        <f t="shared" si="1"/>
        <v>0.98300075305370649</v>
      </c>
      <c r="R29" s="21">
        <v>1</v>
      </c>
      <c r="S29" s="5" t="s">
        <v>183</v>
      </c>
      <c r="T29" s="29" t="s">
        <v>227</v>
      </c>
      <c r="U29" s="38"/>
    </row>
    <row r="30" spans="1:21" ht="304.2" customHeight="1" x14ac:dyDescent="0.3">
      <c r="A30" s="5"/>
      <c r="B30" s="5" t="s">
        <v>31</v>
      </c>
      <c r="C30" s="5" t="s">
        <v>54</v>
      </c>
      <c r="D30" s="5" t="s">
        <v>79</v>
      </c>
      <c r="E30" s="5" t="s">
        <v>90</v>
      </c>
      <c r="F30" s="5" t="s">
        <v>114</v>
      </c>
      <c r="G30" s="5">
        <v>18</v>
      </c>
      <c r="H30" s="5">
        <v>18</v>
      </c>
      <c r="I30" s="6">
        <f t="shared" si="0"/>
        <v>1</v>
      </c>
      <c r="J30" s="5" t="s">
        <v>138</v>
      </c>
      <c r="K30" s="7">
        <v>44624</v>
      </c>
      <c r="L30" s="19" t="s">
        <v>23</v>
      </c>
      <c r="M30" s="9">
        <v>3289843715</v>
      </c>
      <c r="N30" s="9">
        <v>296466000</v>
      </c>
      <c r="O30" s="18">
        <v>3586309715</v>
      </c>
      <c r="P30" s="18">
        <v>3586309715</v>
      </c>
      <c r="Q30" s="6">
        <f t="shared" si="1"/>
        <v>1</v>
      </c>
      <c r="R30" s="5">
        <v>0</v>
      </c>
      <c r="S30" s="5" t="s">
        <v>183</v>
      </c>
      <c r="T30" s="29" t="s">
        <v>187</v>
      </c>
      <c r="U30" s="38"/>
    </row>
    <row r="31" spans="1:21" ht="180.6" customHeight="1" x14ac:dyDescent="0.3">
      <c r="A31" s="5"/>
      <c r="B31" s="5" t="s">
        <v>32</v>
      </c>
      <c r="C31" s="5" t="s">
        <v>55</v>
      </c>
      <c r="D31" s="5" t="s">
        <v>79</v>
      </c>
      <c r="E31" s="5" t="s">
        <v>90</v>
      </c>
      <c r="F31" s="5" t="s">
        <v>114</v>
      </c>
      <c r="G31" s="5">
        <v>3</v>
      </c>
      <c r="H31" s="5">
        <v>2</v>
      </c>
      <c r="I31" s="6">
        <f t="shared" si="0"/>
        <v>0.66666666666666663</v>
      </c>
      <c r="J31" s="5" t="s">
        <v>137</v>
      </c>
      <c r="K31" s="7">
        <v>44699</v>
      </c>
      <c r="L31" s="19" t="s">
        <v>23</v>
      </c>
      <c r="M31" s="9">
        <v>0</v>
      </c>
      <c r="N31" s="9">
        <v>4000000000</v>
      </c>
      <c r="O31" s="9">
        <v>4000000000</v>
      </c>
      <c r="P31" s="10">
        <v>4000000000</v>
      </c>
      <c r="Q31" s="6">
        <f t="shared" si="1"/>
        <v>1</v>
      </c>
      <c r="R31" s="13">
        <v>0</v>
      </c>
      <c r="S31" s="5" t="s">
        <v>183</v>
      </c>
      <c r="T31" s="29" t="s">
        <v>188</v>
      </c>
      <c r="U31" s="38"/>
    </row>
    <row r="32" spans="1:21" ht="310.2" customHeight="1" x14ac:dyDescent="0.3">
      <c r="A32" s="5"/>
      <c r="B32" s="5" t="s">
        <v>31</v>
      </c>
      <c r="C32" s="5" t="s">
        <v>56</v>
      </c>
      <c r="D32" s="5" t="s">
        <v>79</v>
      </c>
      <c r="E32" s="5" t="s">
        <v>91</v>
      </c>
      <c r="F32" s="5" t="s">
        <v>115</v>
      </c>
      <c r="G32" s="5" t="s">
        <v>126</v>
      </c>
      <c r="H32" s="5" t="s">
        <v>133</v>
      </c>
      <c r="I32" s="5" t="s">
        <v>135</v>
      </c>
      <c r="J32" s="5" t="s">
        <v>137</v>
      </c>
      <c r="K32" s="5" t="s">
        <v>161</v>
      </c>
      <c r="L32" s="19" t="s">
        <v>21</v>
      </c>
      <c r="M32" s="9">
        <v>3000000000</v>
      </c>
      <c r="N32" s="9">
        <v>0</v>
      </c>
      <c r="O32" s="18">
        <v>3000000000</v>
      </c>
      <c r="P32" s="10">
        <v>0</v>
      </c>
      <c r="Q32" s="6">
        <f t="shared" si="1"/>
        <v>0</v>
      </c>
      <c r="R32" s="21">
        <v>1</v>
      </c>
      <c r="S32" s="5" t="s">
        <v>183</v>
      </c>
      <c r="T32" s="29" t="s">
        <v>224</v>
      </c>
      <c r="U32" s="38"/>
    </row>
    <row r="33" spans="1:21" ht="199.2" customHeight="1" x14ac:dyDescent="0.3">
      <c r="A33" s="5">
        <v>913</v>
      </c>
      <c r="B33" s="5" t="s">
        <v>31</v>
      </c>
      <c r="C33" s="5" t="s">
        <v>57</v>
      </c>
      <c r="D33" s="5" t="s">
        <v>79</v>
      </c>
      <c r="E33" s="5" t="s">
        <v>92</v>
      </c>
      <c r="F33" s="5" t="s">
        <v>116</v>
      </c>
      <c r="G33" s="5" t="s">
        <v>127</v>
      </c>
      <c r="H33" s="5">
        <v>0</v>
      </c>
      <c r="I33" s="6">
        <v>0</v>
      </c>
      <c r="J33" s="5" t="s">
        <v>138</v>
      </c>
      <c r="K33" s="7">
        <v>44670</v>
      </c>
      <c r="L33" s="19" t="s">
        <v>148</v>
      </c>
      <c r="M33" s="9">
        <v>0</v>
      </c>
      <c r="N33" s="9">
        <v>0</v>
      </c>
      <c r="O33" s="18">
        <v>0</v>
      </c>
      <c r="P33" s="10">
        <v>0</v>
      </c>
      <c r="Q33" s="6">
        <v>0</v>
      </c>
      <c r="R33" s="5">
        <v>0</v>
      </c>
      <c r="S33" s="5" t="s">
        <v>183</v>
      </c>
      <c r="T33" s="29" t="s">
        <v>214</v>
      </c>
      <c r="U33" s="38"/>
    </row>
    <row r="34" spans="1:21" ht="84" customHeight="1" x14ac:dyDescent="0.3">
      <c r="A34" s="5"/>
      <c r="B34" s="5" t="s">
        <v>31</v>
      </c>
      <c r="C34" s="5" t="s">
        <v>58</v>
      </c>
      <c r="D34" s="5" t="s">
        <v>79</v>
      </c>
      <c r="E34" s="5" t="s">
        <v>92</v>
      </c>
      <c r="F34" s="5" t="s">
        <v>116</v>
      </c>
      <c r="G34" s="5" t="s">
        <v>128</v>
      </c>
      <c r="H34" s="5">
        <v>0</v>
      </c>
      <c r="I34" s="6">
        <v>0</v>
      </c>
      <c r="J34" s="5" t="s">
        <v>128</v>
      </c>
      <c r="K34" s="7">
        <v>44309</v>
      </c>
      <c r="L34" s="19" t="s">
        <v>144</v>
      </c>
      <c r="M34" s="9">
        <v>0</v>
      </c>
      <c r="N34" s="9">
        <v>0</v>
      </c>
      <c r="O34" s="18">
        <v>0</v>
      </c>
      <c r="P34" s="10">
        <v>0</v>
      </c>
      <c r="Q34" s="6">
        <v>0</v>
      </c>
      <c r="R34" s="5">
        <v>0</v>
      </c>
      <c r="S34" s="5" t="s">
        <v>183</v>
      </c>
      <c r="T34" s="29" t="s">
        <v>147</v>
      </c>
      <c r="U34" s="38"/>
    </row>
    <row r="35" spans="1:21" ht="169.2" customHeight="1" x14ac:dyDescent="0.3">
      <c r="A35" s="5">
        <v>911</v>
      </c>
      <c r="B35" s="5" t="s">
        <v>31</v>
      </c>
      <c r="C35" s="5" t="s">
        <v>59</v>
      </c>
      <c r="D35" s="5" t="s">
        <v>79</v>
      </c>
      <c r="E35" s="5" t="s">
        <v>92</v>
      </c>
      <c r="F35" s="5" t="s">
        <v>116</v>
      </c>
      <c r="G35" s="5" t="s">
        <v>128</v>
      </c>
      <c r="H35" s="5">
        <v>0</v>
      </c>
      <c r="I35" s="6">
        <v>0</v>
      </c>
      <c r="J35" s="5" t="s">
        <v>138</v>
      </c>
      <c r="K35" s="7">
        <v>44435</v>
      </c>
      <c r="L35" s="19" t="s">
        <v>148</v>
      </c>
      <c r="M35" s="9">
        <v>0</v>
      </c>
      <c r="N35" s="9">
        <v>0</v>
      </c>
      <c r="O35" s="18">
        <v>0</v>
      </c>
      <c r="P35" s="10">
        <v>0</v>
      </c>
      <c r="Q35" s="6">
        <v>0</v>
      </c>
      <c r="R35" s="5">
        <v>0</v>
      </c>
      <c r="S35" s="5" t="s">
        <v>183</v>
      </c>
      <c r="T35" s="29" t="s">
        <v>150</v>
      </c>
      <c r="U35" s="38"/>
    </row>
    <row r="36" spans="1:21" ht="93" customHeight="1" x14ac:dyDescent="0.3">
      <c r="A36" s="5"/>
      <c r="B36" s="5" t="s">
        <v>31</v>
      </c>
      <c r="C36" s="5" t="s">
        <v>60</v>
      </c>
      <c r="D36" s="5" t="s">
        <v>79</v>
      </c>
      <c r="E36" s="5" t="s">
        <v>92</v>
      </c>
      <c r="F36" s="5" t="s">
        <v>116</v>
      </c>
      <c r="G36" s="5" t="s">
        <v>128</v>
      </c>
      <c r="H36" s="5">
        <v>0</v>
      </c>
      <c r="I36" s="6">
        <v>0</v>
      </c>
      <c r="J36" s="5" t="s">
        <v>168</v>
      </c>
      <c r="K36" s="5" t="s">
        <v>143</v>
      </c>
      <c r="L36" s="19" t="s">
        <v>19</v>
      </c>
      <c r="M36" s="9">
        <v>0</v>
      </c>
      <c r="N36" s="9">
        <v>0</v>
      </c>
      <c r="O36" s="18">
        <v>0</v>
      </c>
      <c r="P36" s="10">
        <v>0</v>
      </c>
      <c r="Q36" s="6">
        <v>0</v>
      </c>
      <c r="R36" s="5">
        <v>0</v>
      </c>
      <c r="S36" s="5" t="s">
        <v>183</v>
      </c>
      <c r="T36" s="29" t="s">
        <v>189</v>
      </c>
      <c r="U36" s="38"/>
    </row>
    <row r="37" spans="1:21" ht="85.8" customHeight="1" x14ac:dyDescent="0.3">
      <c r="A37" s="5"/>
      <c r="B37" s="5" t="s">
        <v>31</v>
      </c>
      <c r="C37" s="5" t="s">
        <v>61</v>
      </c>
      <c r="D37" s="5" t="s">
        <v>79</v>
      </c>
      <c r="E37" s="5" t="s">
        <v>92</v>
      </c>
      <c r="F37" s="5" t="s">
        <v>116</v>
      </c>
      <c r="G37" s="5" t="s">
        <v>128</v>
      </c>
      <c r="H37" s="5">
        <v>0</v>
      </c>
      <c r="I37" s="6">
        <v>0</v>
      </c>
      <c r="J37" s="5" t="s">
        <v>128</v>
      </c>
      <c r="K37" s="7">
        <v>43648</v>
      </c>
      <c r="L37" s="19" t="s">
        <v>144</v>
      </c>
      <c r="M37" s="9">
        <v>0</v>
      </c>
      <c r="N37" s="9">
        <v>0</v>
      </c>
      <c r="O37" s="18">
        <v>0</v>
      </c>
      <c r="P37" s="10">
        <v>0</v>
      </c>
      <c r="Q37" s="6">
        <v>0</v>
      </c>
      <c r="R37" s="5">
        <v>0</v>
      </c>
      <c r="S37" s="5" t="s">
        <v>183</v>
      </c>
      <c r="T37" s="29" t="s">
        <v>147</v>
      </c>
      <c r="U37" s="38"/>
    </row>
    <row r="38" spans="1:21" ht="345.6" customHeight="1" x14ac:dyDescent="0.3">
      <c r="A38" s="5"/>
      <c r="B38" s="5" t="s">
        <v>33</v>
      </c>
      <c r="C38" s="5" t="s">
        <v>171</v>
      </c>
      <c r="D38" s="5" t="s">
        <v>80</v>
      </c>
      <c r="E38" s="5" t="s">
        <v>96</v>
      </c>
      <c r="F38" s="5" t="s">
        <v>172</v>
      </c>
      <c r="G38" s="5" t="s">
        <v>173</v>
      </c>
      <c r="H38" s="5" t="s">
        <v>173</v>
      </c>
      <c r="I38" s="6" t="s">
        <v>136</v>
      </c>
      <c r="J38" s="5" t="s">
        <v>174</v>
      </c>
      <c r="K38" s="7">
        <v>44845</v>
      </c>
      <c r="L38" s="19" t="s">
        <v>23</v>
      </c>
      <c r="M38" s="10">
        <v>23000000</v>
      </c>
      <c r="N38" s="9">
        <v>50000000</v>
      </c>
      <c r="O38" s="18">
        <v>73000000</v>
      </c>
      <c r="P38" s="10">
        <v>72000000</v>
      </c>
      <c r="Q38" s="6">
        <f>P38/O38</f>
        <v>0.98630136986301364</v>
      </c>
      <c r="R38" s="5">
        <v>0</v>
      </c>
      <c r="S38" s="5" t="s">
        <v>183</v>
      </c>
      <c r="T38" s="29" t="s">
        <v>228</v>
      </c>
      <c r="U38" s="38"/>
    </row>
    <row r="39" spans="1:21" ht="200.4" customHeight="1" x14ac:dyDescent="0.3">
      <c r="A39" s="5"/>
      <c r="B39" s="5" t="s">
        <v>32</v>
      </c>
      <c r="C39" s="5" t="s">
        <v>62</v>
      </c>
      <c r="D39" s="5" t="s">
        <v>80</v>
      </c>
      <c r="E39" s="5" t="s">
        <v>93</v>
      </c>
      <c r="F39" s="5" t="s">
        <v>117</v>
      </c>
      <c r="G39" s="5">
        <v>4</v>
      </c>
      <c r="H39" s="5">
        <v>3</v>
      </c>
      <c r="I39" s="6">
        <f t="shared" si="0"/>
        <v>0.75</v>
      </c>
      <c r="J39" s="5" t="s">
        <v>142</v>
      </c>
      <c r="K39" s="7">
        <v>44553</v>
      </c>
      <c r="L39" s="7" t="s">
        <v>148</v>
      </c>
      <c r="M39" s="9">
        <v>0</v>
      </c>
      <c r="N39" s="16">
        <v>1545574608</v>
      </c>
      <c r="O39" s="18">
        <v>1545574608</v>
      </c>
      <c r="P39" s="10">
        <v>1140000000</v>
      </c>
      <c r="Q39" s="6">
        <f t="shared" si="1"/>
        <v>0.7375897572975656</v>
      </c>
      <c r="R39" s="5">
        <v>0</v>
      </c>
      <c r="S39" s="5" t="s">
        <v>185</v>
      </c>
      <c r="T39" s="29" t="s">
        <v>215</v>
      </c>
      <c r="U39" s="38"/>
    </row>
    <row r="40" spans="1:21" ht="409.2" customHeight="1" x14ac:dyDescent="0.3">
      <c r="A40" s="5">
        <v>931</v>
      </c>
      <c r="B40" s="5" t="s">
        <v>31</v>
      </c>
      <c r="C40" s="5" t="s">
        <v>63</v>
      </c>
      <c r="D40" s="5" t="s">
        <v>80</v>
      </c>
      <c r="E40" s="5" t="s">
        <v>93</v>
      </c>
      <c r="F40" s="5" t="s">
        <v>118</v>
      </c>
      <c r="G40" s="5" t="s">
        <v>129</v>
      </c>
      <c r="H40" s="5" t="s">
        <v>191</v>
      </c>
      <c r="I40" s="5" t="s">
        <v>192</v>
      </c>
      <c r="J40" s="5" t="s">
        <v>137</v>
      </c>
      <c r="K40" s="7">
        <v>44736</v>
      </c>
      <c r="L40" s="19" t="s">
        <v>23</v>
      </c>
      <c r="M40" s="9">
        <v>0</v>
      </c>
      <c r="N40" s="14">
        <v>25235714061</v>
      </c>
      <c r="O40" s="18">
        <v>25235714061</v>
      </c>
      <c r="P40" s="10">
        <v>14210020642</v>
      </c>
      <c r="Q40" s="6">
        <f t="shared" si="1"/>
        <v>0.56309168060992476</v>
      </c>
      <c r="R40" s="5">
        <v>0</v>
      </c>
      <c r="S40" s="5" t="s">
        <v>185</v>
      </c>
      <c r="T40" s="29" t="s">
        <v>233</v>
      </c>
      <c r="U40" s="38"/>
    </row>
    <row r="41" spans="1:21" ht="133.19999999999999" customHeight="1" x14ac:dyDescent="0.3">
      <c r="A41" s="5"/>
      <c r="B41" s="5" t="s">
        <v>32</v>
      </c>
      <c r="C41" s="5" t="s">
        <v>169</v>
      </c>
      <c r="D41" s="5" t="s">
        <v>80</v>
      </c>
      <c r="E41" s="5" t="s">
        <v>93</v>
      </c>
      <c r="F41" s="5" t="s">
        <v>117</v>
      </c>
      <c r="G41" s="5">
        <v>2</v>
      </c>
      <c r="H41" s="5">
        <v>0</v>
      </c>
      <c r="I41" s="6">
        <f t="shared" si="0"/>
        <v>0</v>
      </c>
      <c r="J41" s="5" t="s">
        <v>170</v>
      </c>
      <c r="K41" s="7" t="s">
        <v>231</v>
      </c>
      <c r="L41" s="7" t="s">
        <v>231</v>
      </c>
      <c r="M41" s="9">
        <v>0</v>
      </c>
      <c r="N41" s="16">
        <v>1750000000</v>
      </c>
      <c r="O41" s="18">
        <v>1750000000</v>
      </c>
      <c r="P41" s="10">
        <v>0</v>
      </c>
      <c r="Q41" s="6">
        <f t="shared" si="1"/>
        <v>0</v>
      </c>
      <c r="R41" s="5">
        <v>0</v>
      </c>
      <c r="S41" s="5" t="s">
        <v>185</v>
      </c>
      <c r="T41" s="29" t="s">
        <v>232</v>
      </c>
      <c r="U41" s="38"/>
    </row>
    <row r="42" spans="1:21" ht="274.2" customHeight="1" x14ac:dyDescent="0.3">
      <c r="A42" s="5">
        <v>929</v>
      </c>
      <c r="B42" s="5" t="s">
        <v>31</v>
      </c>
      <c r="C42" s="5" t="s">
        <v>64</v>
      </c>
      <c r="D42" s="5" t="s">
        <v>80</v>
      </c>
      <c r="E42" s="5" t="s">
        <v>93</v>
      </c>
      <c r="F42" s="5" t="s">
        <v>119</v>
      </c>
      <c r="G42" s="5">
        <v>2</v>
      </c>
      <c r="H42" s="5">
        <v>2</v>
      </c>
      <c r="I42" s="6">
        <f t="shared" si="0"/>
        <v>1</v>
      </c>
      <c r="J42" s="5" t="s">
        <v>137</v>
      </c>
      <c r="K42" s="7">
        <v>44687</v>
      </c>
      <c r="L42" s="19" t="s">
        <v>23</v>
      </c>
      <c r="M42" s="9">
        <v>0</v>
      </c>
      <c r="N42" s="14">
        <v>3477600000</v>
      </c>
      <c r="O42" s="14">
        <v>3477600000</v>
      </c>
      <c r="P42" s="10">
        <v>3458794000</v>
      </c>
      <c r="Q42" s="6">
        <f t="shared" si="1"/>
        <v>0.99459224752703013</v>
      </c>
      <c r="R42" s="21">
        <v>1</v>
      </c>
      <c r="S42" s="5" t="s">
        <v>185</v>
      </c>
      <c r="T42" s="29" t="s">
        <v>216</v>
      </c>
      <c r="U42" s="38"/>
    </row>
    <row r="43" spans="1:21" ht="191.4" customHeight="1" x14ac:dyDescent="0.3">
      <c r="A43" s="5"/>
      <c r="B43" s="5" t="s">
        <v>33</v>
      </c>
      <c r="C43" s="5" t="s">
        <v>65</v>
      </c>
      <c r="D43" s="5" t="s">
        <v>80</v>
      </c>
      <c r="E43" s="5" t="s">
        <v>93</v>
      </c>
      <c r="F43" s="5" t="s">
        <v>119</v>
      </c>
      <c r="G43" s="5">
        <v>2</v>
      </c>
      <c r="H43" s="5">
        <v>2</v>
      </c>
      <c r="I43" s="6">
        <f t="shared" si="0"/>
        <v>1</v>
      </c>
      <c r="J43" s="5" t="s">
        <v>137</v>
      </c>
      <c r="K43" s="7">
        <v>44673</v>
      </c>
      <c r="L43" s="19" t="s">
        <v>23</v>
      </c>
      <c r="M43" s="9">
        <v>0</v>
      </c>
      <c r="N43" s="14">
        <v>10558618921</v>
      </c>
      <c r="O43" s="18">
        <v>10558618921</v>
      </c>
      <c r="P43" s="10">
        <v>10489842270</v>
      </c>
      <c r="Q43" s="6">
        <f t="shared" si="1"/>
        <v>0.99348620766460183</v>
      </c>
      <c r="R43" s="5">
        <v>0</v>
      </c>
      <c r="S43" s="5" t="s">
        <v>185</v>
      </c>
      <c r="T43" s="29" t="s">
        <v>151</v>
      </c>
      <c r="U43" s="38"/>
    </row>
    <row r="44" spans="1:21" ht="208.8" customHeight="1" x14ac:dyDescent="0.3">
      <c r="A44" s="5"/>
      <c r="B44" s="5" t="s">
        <v>33</v>
      </c>
      <c r="C44" s="5" t="s">
        <v>66</v>
      </c>
      <c r="D44" s="5" t="s">
        <v>80</v>
      </c>
      <c r="E44" s="5" t="s">
        <v>93</v>
      </c>
      <c r="F44" s="5" t="s">
        <v>94</v>
      </c>
      <c r="G44" s="5">
        <v>3</v>
      </c>
      <c r="H44" s="5">
        <v>0</v>
      </c>
      <c r="I44" s="6">
        <f t="shared" si="0"/>
        <v>0</v>
      </c>
      <c r="J44" s="5" t="s">
        <v>162</v>
      </c>
      <c r="K44" s="7">
        <v>44890</v>
      </c>
      <c r="L44" s="19" t="s">
        <v>20</v>
      </c>
      <c r="M44" s="9">
        <v>0</v>
      </c>
      <c r="N44" s="9">
        <v>6909834229</v>
      </c>
      <c r="O44" s="9">
        <v>6909834229</v>
      </c>
      <c r="P44" s="10">
        <v>0</v>
      </c>
      <c r="Q44" s="6">
        <f t="shared" si="1"/>
        <v>0</v>
      </c>
      <c r="R44" s="5">
        <v>0</v>
      </c>
      <c r="S44" s="5" t="s">
        <v>185</v>
      </c>
      <c r="T44" s="29" t="s">
        <v>230</v>
      </c>
      <c r="U44" s="38"/>
    </row>
    <row r="45" spans="1:21" ht="249" customHeight="1" x14ac:dyDescent="0.3">
      <c r="A45" s="5">
        <v>918</v>
      </c>
      <c r="B45" s="5" t="s">
        <v>31</v>
      </c>
      <c r="C45" s="5" t="s">
        <v>67</v>
      </c>
      <c r="D45" s="5" t="s">
        <v>80</v>
      </c>
      <c r="E45" s="5" t="s">
        <v>93</v>
      </c>
      <c r="F45" s="5" t="s">
        <v>94</v>
      </c>
      <c r="G45" s="5">
        <v>20</v>
      </c>
      <c r="H45" s="5">
        <v>20</v>
      </c>
      <c r="I45" s="6">
        <f t="shared" si="0"/>
        <v>1</v>
      </c>
      <c r="J45" s="5" t="s">
        <v>138</v>
      </c>
      <c r="K45" s="7">
        <v>44651</v>
      </c>
      <c r="L45" s="19" t="s">
        <v>23</v>
      </c>
      <c r="M45" s="9">
        <v>18000000000</v>
      </c>
      <c r="N45" s="14">
        <v>0</v>
      </c>
      <c r="O45" s="18">
        <v>18000000000</v>
      </c>
      <c r="P45" s="10">
        <v>17666555682</v>
      </c>
      <c r="Q45" s="6">
        <f t="shared" si="1"/>
        <v>0.98147531566666668</v>
      </c>
      <c r="R45" s="5">
        <v>0</v>
      </c>
      <c r="S45" s="5" t="s">
        <v>185</v>
      </c>
      <c r="T45" s="29" t="s">
        <v>204</v>
      </c>
      <c r="U45" s="38"/>
    </row>
    <row r="46" spans="1:21" ht="219.6" customHeight="1" x14ac:dyDescent="0.3">
      <c r="A46" s="5">
        <v>919</v>
      </c>
      <c r="B46" s="5" t="s">
        <v>31</v>
      </c>
      <c r="C46" s="5" t="s">
        <v>68</v>
      </c>
      <c r="D46" s="5" t="s">
        <v>80</v>
      </c>
      <c r="E46" s="5" t="s">
        <v>94</v>
      </c>
      <c r="F46" s="5" t="s">
        <v>94</v>
      </c>
      <c r="G46" s="5" t="s">
        <v>130</v>
      </c>
      <c r="H46" s="5" t="s">
        <v>200</v>
      </c>
      <c r="I46" s="6">
        <v>1</v>
      </c>
      <c r="J46" s="5" t="s">
        <v>138</v>
      </c>
      <c r="K46" s="7">
        <v>44651</v>
      </c>
      <c r="L46" s="19" t="s">
        <v>148</v>
      </c>
      <c r="M46" s="9">
        <v>11250000000</v>
      </c>
      <c r="N46" s="14">
        <v>0</v>
      </c>
      <c r="O46" s="18">
        <v>11250000000</v>
      </c>
      <c r="P46" s="10">
        <v>11238044040</v>
      </c>
      <c r="Q46" s="6">
        <f t="shared" si="1"/>
        <v>0.99893724800000006</v>
      </c>
      <c r="R46" s="5">
        <v>0</v>
      </c>
      <c r="S46" s="5" t="s">
        <v>185</v>
      </c>
      <c r="T46" s="29" t="s">
        <v>217</v>
      </c>
      <c r="U46" s="38"/>
    </row>
    <row r="47" spans="1:21" ht="222" customHeight="1" x14ac:dyDescent="0.3">
      <c r="A47" s="5">
        <v>920</v>
      </c>
      <c r="B47" s="5" t="s">
        <v>31</v>
      </c>
      <c r="C47" s="5" t="s">
        <v>69</v>
      </c>
      <c r="D47" s="5" t="s">
        <v>80</v>
      </c>
      <c r="E47" s="5" t="s">
        <v>93</v>
      </c>
      <c r="F47" s="5" t="s">
        <v>94</v>
      </c>
      <c r="G47" s="5" t="s">
        <v>130</v>
      </c>
      <c r="H47" s="5" t="s">
        <v>199</v>
      </c>
      <c r="I47" s="6">
        <v>1</v>
      </c>
      <c r="J47" s="5" t="s">
        <v>138</v>
      </c>
      <c r="K47" s="7">
        <v>44651</v>
      </c>
      <c r="L47" s="19" t="s">
        <v>148</v>
      </c>
      <c r="M47" s="9">
        <v>11250000000</v>
      </c>
      <c r="N47" s="14">
        <v>0</v>
      </c>
      <c r="O47" s="18">
        <v>11250000000</v>
      </c>
      <c r="P47" s="10">
        <v>9573808689</v>
      </c>
      <c r="Q47" s="6">
        <f t="shared" si="1"/>
        <v>0.85100521679999996</v>
      </c>
      <c r="R47" s="5">
        <v>0</v>
      </c>
      <c r="S47" s="5" t="s">
        <v>185</v>
      </c>
      <c r="T47" s="29" t="s">
        <v>218</v>
      </c>
      <c r="U47" s="38"/>
    </row>
    <row r="48" spans="1:21" ht="250.8" customHeight="1" x14ac:dyDescent="0.3">
      <c r="A48" s="5">
        <v>922</v>
      </c>
      <c r="B48" s="5" t="s">
        <v>31</v>
      </c>
      <c r="C48" s="5" t="s">
        <v>70</v>
      </c>
      <c r="D48" s="5" t="s">
        <v>81</v>
      </c>
      <c r="E48" s="5" t="s">
        <v>95</v>
      </c>
      <c r="F48" s="5" t="s">
        <v>120</v>
      </c>
      <c r="G48" s="5">
        <v>1500</v>
      </c>
      <c r="H48" s="5">
        <v>5</v>
      </c>
      <c r="I48" s="6">
        <f t="shared" si="0"/>
        <v>3.3333333333333335E-3</v>
      </c>
      <c r="J48" s="5" t="s">
        <v>137</v>
      </c>
      <c r="K48" s="7">
        <v>44659</v>
      </c>
      <c r="L48" s="19" t="s">
        <v>23</v>
      </c>
      <c r="M48" s="11">
        <v>3973333000</v>
      </c>
      <c r="N48" s="17">
        <v>0</v>
      </c>
      <c r="O48" s="18">
        <v>3973333000</v>
      </c>
      <c r="P48" s="10">
        <v>136800000</v>
      </c>
      <c r="Q48" s="6">
        <f t="shared" si="1"/>
        <v>3.4429533089725933E-2</v>
      </c>
      <c r="R48" s="21">
        <v>1</v>
      </c>
      <c r="S48" s="5" t="s">
        <v>185</v>
      </c>
      <c r="T48" s="29" t="s">
        <v>219</v>
      </c>
      <c r="U48" s="38"/>
    </row>
    <row r="49" spans="1:21" ht="214.2" customHeight="1" x14ac:dyDescent="0.3">
      <c r="A49" s="5"/>
      <c r="B49" s="5" t="s">
        <v>33</v>
      </c>
      <c r="C49" s="5" t="s">
        <v>71</v>
      </c>
      <c r="D49" s="5" t="s">
        <v>80</v>
      </c>
      <c r="E49" s="5" t="s">
        <v>96</v>
      </c>
      <c r="F49" s="5" t="s">
        <v>121</v>
      </c>
      <c r="G49" s="5">
        <v>1</v>
      </c>
      <c r="H49" s="5">
        <v>1</v>
      </c>
      <c r="I49" s="6">
        <f>IF(H49/G49&gt;1,100%,H49/G49)</f>
        <v>1</v>
      </c>
      <c r="J49" s="5" t="s">
        <v>137</v>
      </c>
      <c r="K49" s="7">
        <v>44734</v>
      </c>
      <c r="L49" s="19" t="s">
        <v>148</v>
      </c>
      <c r="M49" s="11">
        <v>2500000000</v>
      </c>
      <c r="N49" s="17">
        <v>0</v>
      </c>
      <c r="O49" s="18">
        <v>2500000000</v>
      </c>
      <c r="P49" s="10">
        <v>2499426050</v>
      </c>
      <c r="Q49" s="6">
        <f t="shared" si="1"/>
        <v>0.99977042000000005</v>
      </c>
      <c r="R49" s="5">
        <v>0</v>
      </c>
      <c r="S49" s="5" t="s">
        <v>185</v>
      </c>
      <c r="T49" s="29" t="s">
        <v>220</v>
      </c>
      <c r="U49" s="38"/>
    </row>
    <row r="50" spans="1:21" ht="211.2" customHeight="1" x14ac:dyDescent="0.3">
      <c r="A50" s="5">
        <v>927</v>
      </c>
      <c r="B50" s="5" t="s">
        <v>31</v>
      </c>
      <c r="C50" s="5" t="s">
        <v>72</v>
      </c>
      <c r="D50" s="5" t="s">
        <v>80</v>
      </c>
      <c r="E50" s="5" t="s">
        <v>96</v>
      </c>
      <c r="F50" s="5" t="s">
        <v>121</v>
      </c>
      <c r="G50" s="5" t="s">
        <v>131</v>
      </c>
      <c r="H50" s="5" t="s">
        <v>198</v>
      </c>
      <c r="I50" s="6">
        <v>1</v>
      </c>
      <c r="J50" s="5" t="s">
        <v>137</v>
      </c>
      <c r="K50" s="7">
        <v>44686</v>
      </c>
      <c r="L50" s="19" t="s">
        <v>148</v>
      </c>
      <c r="M50" s="11">
        <v>15000000000</v>
      </c>
      <c r="N50" s="17">
        <v>0</v>
      </c>
      <c r="O50" s="18">
        <v>15000000000</v>
      </c>
      <c r="P50" s="10">
        <v>14988689557</v>
      </c>
      <c r="Q50" s="6">
        <f t="shared" si="1"/>
        <v>0.99924597046666663</v>
      </c>
      <c r="R50" s="5">
        <v>0</v>
      </c>
      <c r="S50" s="5" t="s">
        <v>185</v>
      </c>
      <c r="T50" s="29" t="s">
        <v>221</v>
      </c>
      <c r="U50" s="38"/>
    </row>
    <row r="51" spans="1:21" ht="249.6" customHeight="1" x14ac:dyDescent="0.3">
      <c r="A51" s="5">
        <v>930</v>
      </c>
      <c r="B51" s="5" t="s">
        <v>31</v>
      </c>
      <c r="C51" s="5" t="s">
        <v>73</v>
      </c>
      <c r="D51" s="5" t="s">
        <v>80</v>
      </c>
      <c r="E51" s="5" t="s">
        <v>96</v>
      </c>
      <c r="F51" s="5" t="s">
        <v>121</v>
      </c>
      <c r="G51" s="5" t="s">
        <v>132</v>
      </c>
      <c r="H51" s="5">
        <v>5</v>
      </c>
      <c r="I51" s="6">
        <v>1</v>
      </c>
      <c r="J51" s="5" t="s">
        <v>137</v>
      </c>
      <c r="K51" s="7">
        <v>44693</v>
      </c>
      <c r="L51" s="19" t="s">
        <v>148</v>
      </c>
      <c r="M51" s="11">
        <v>5000000000</v>
      </c>
      <c r="N51" s="17">
        <v>0</v>
      </c>
      <c r="O51" s="18">
        <v>5000000000</v>
      </c>
      <c r="P51" s="10">
        <v>4773737741</v>
      </c>
      <c r="Q51" s="6">
        <f>P51/O51</f>
        <v>0.95474754819999996</v>
      </c>
      <c r="R51" s="5">
        <v>0</v>
      </c>
      <c r="S51" s="5" t="s">
        <v>185</v>
      </c>
      <c r="T51" s="29" t="s">
        <v>222</v>
      </c>
      <c r="U51" s="38"/>
    </row>
    <row r="52" spans="1:21" ht="249" customHeight="1" x14ac:dyDescent="0.3">
      <c r="A52" s="5"/>
      <c r="B52" s="5" t="s">
        <v>33</v>
      </c>
      <c r="C52" s="5" t="s">
        <v>175</v>
      </c>
      <c r="D52" s="5" t="s">
        <v>81</v>
      </c>
      <c r="E52" s="5" t="s">
        <v>95</v>
      </c>
      <c r="F52" s="5" t="s">
        <v>176</v>
      </c>
      <c r="G52" s="5">
        <v>100</v>
      </c>
      <c r="H52" s="5">
        <v>0</v>
      </c>
      <c r="I52" s="6">
        <f>IF(H52/G52&gt;1,100%,H52/G52)</f>
        <v>0</v>
      </c>
      <c r="J52" s="5" t="s">
        <v>177</v>
      </c>
      <c r="K52" s="7">
        <v>44854</v>
      </c>
      <c r="L52" s="19" t="s">
        <v>21</v>
      </c>
      <c r="M52" s="11" t="s">
        <v>178</v>
      </c>
      <c r="N52" s="17">
        <v>0</v>
      </c>
      <c r="O52" s="18" t="s">
        <v>178</v>
      </c>
      <c r="P52" s="10">
        <v>0</v>
      </c>
      <c r="Q52" s="6">
        <v>0</v>
      </c>
      <c r="R52" s="5">
        <v>0</v>
      </c>
      <c r="S52" s="5" t="s">
        <v>185</v>
      </c>
      <c r="T52" s="29" t="s">
        <v>205</v>
      </c>
      <c r="U52" s="38"/>
    </row>
    <row r="53" spans="1:21" ht="147" customHeight="1" x14ac:dyDescent="0.3">
      <c r="A53" s="5"/>
      <c r="B53" s="5" t="s">
        <v>33</v>
      </c>
      <c r="C53" s="5" t="s">
        <v>179</v>
      </c>
      <c r="D53" s="5" t="s">
        <v>80</v>
      </c>
      <c r="E53" s="5" t="s">
        <v>96</v>
      </c>
      <c r="F53" s="5" t="s">
        <v>180</v>
      </c>
      <c r="G53" s="5">
        <v>1</v>
      </c>
      <c r="H53" s="5">
        <v>0</v>
      </c>
      <c r="I53" s="6">
        <f>IF(H53/G53&gt;1,100%,H53/G53)</f>
        <v>0</v>
      </c>
      <c r="J53" s="5" t="s">
        <v>162</v>
      </c>
      <c r="K53" s="7">
        <v>44876</v>
      </c>
      <c r="L53" s="19" t="s">
        <v>20</v>
      </c>
      <c r="M53" s="11">
        <v>500000000</v>
      </c>
      <c r="N53" s="17">
        <v>0</v>
      </c>
      <c r="O53" s="18">
        <v>500000000</v>
      </c>
      <c r="P53" s="10">
        <v>0</v>
      </c>
      <c r="Q53" s="6">
        <f>P53/O53</f>
        <v>0</v>
      </c>
      <c r="R53" s="5">
        <v>0</v>
      </c>
      <c r="S53" s="5" t="s">
        <v>185</v>
      </c>
      <c r="T53" s="29" t="s">
        <v>201</v>
      </c>
      <c r="U53" s="38"/>
    </row>
    <row r="54" spans="1:21" ht="224.4" customHeight="1" x14ac:dyDescent="0.3">
      <c r="A54" s="5">
        <v>921</v>
      </c>
      <c r="B54" s="5" t="s">
        <v>31</v>
      </c>
      <c r="C54" s="5" t="s">
        <v>74</v>
      </c>
      <c r="D54" s="5" t="s">
        <v>81</v>
      </c>
      <c r="E54" s="5" t="s">
        <v>96</v>
      </c>
      <c r="F54" s="5" t="s">
        <v>122</v>
      </c>
      <c r="G54" s="5">
        <v>40</v>
      </c>
      <c r="H54" s="5">
        <v>11</v>
      </c>
      <c r="I54" s="6">
        <f t="shared" si="0"/>
        <v>0.27500000000000002</v>
      </c>
      <c r="J54" s="5" t="s">
        <v>137</v>
      </c>
      <c r="K54" s="7">
        <v>44659</v>
      </c>
      <c r="L54" s="19" t="s">
        <v>23</v>
      </c>
      <c r="M54" s="12">
        <v>406000000</v>
      </c>
      <c r="N54" s="17">
        <v>1369599480</v>
      </c>
      <c r="O54" s="18">
        <v>1775599480</v>
      </c>
      <c r="P54" s="10">
        <v>624229640</v>
      </c>
      <c r="Q54" s="6">
        <f>P54/O54</f>
        <v>0.35155993625319154</v>
      </c>
      <c r="R54" s="21">
        <v>1</v>
      </c>
      <c r="S54" s="5" t="s">
        <v>185</v>
      </c>
      <c r="T54" s="29" t="s">
        <v>223</v>
      </c>
      <c r="U54" s="38"/>
    </row>
    <row r="55" spans="1:21" x14ac:dyDescent="0.3">
      <c r="I55" s="20"/>
    </row>
  </sheetData>
  <mergeCells count="70">
    <mergeCell ref="T49:U49"/>
    <mergeCell ref="T50:U50"/>
    <mergeCell ref="T51:U51"/>
    <mergeCell ref="T54:U54"/>
    <mergeCell ref="T46:U46"/>
    <mergeCell ref="T47:U47"/>
    <mergeCell ref="T48:U48"/>
    <mergeCell ref="T52:U52"/>
    <mergeCell ref="T53:U53"/>
    <mergeCell ref="T41:U41"/>
    <mergeCell ref="T42:U42"/>
    <mergeCell ref="T43:U43"/>
    <mergeCell ref="T44:U44"/>
    <mergeCell ref="T45:U45"/>
    <mergeCell ref="T35:U35"/>
    <mergeCell ref="T36:U36"/>
    <mergeCell ref="T37:U37"/>
    <mergeCell ref="T39:U39"/>
    <mergeCell ref="T40:U40"/>
    <mergeCell ref="T38:U38"/>
    <mergeCell ref="T26:U26"/>
    <mergeCell ref="T27:U27"/>
    <mergeCell ref="T33:U33"/>
    <mergeCell ref="T34:U34"/>
    <mergeCell ref="T28:U28"/>
    <mergeCell ref="T29:U29"/>
    <mergeCell ref="T30:U30"/>
    <mergeCell ref="T31:U31"/>
    <mergeCell ref="T32:U32"/>
    <mergeCell ref="T21:U21"/>
    <mergeCell ref="T22:U22"/>
    <mergeCell ref="T25:U25"/>
    <mergeCell ref="T23:U23"/>
    <mergeCell ref="T24:U24"/>
    <mergeCell ref="T16:U16"/>
    <mergeCell ref="T17:U17"/>
    <mergeCell ref="T18:U18"/>
    <mergeCell ref="T19:U19"/>
    <mergeCell ref="T20:U20"/>
    <mergeCell ref="T11:U11"/>
    <mergeCell ref="T12:U12"/>
    <mergeCell ref="T13:U13"/>
    <mergeCell ref="T14:U14"/>
    <mergeCell ref="T15:U15"/>
    <mergeCell ref="D6:D7"/>
    <mergeCell ref="C6:C7"/>
    <mergeCell ref="T8:U8"/>
    <mergeCell ref="T9:U9"/>
    <mergeCell ref="T10:U10"/>
    <mergeCell ref="K6:K7"/>
    <mergeCell ref="L6:L7"/>
    <mergeCell ref="M6:O6"/>
    <mergeCell ref="P6:P7"/>
    <mergeCell ref="T6:U7"/>
    <mergeCell ref="T1:U1"/>
    <mergeCell ref="T2:U2"/>
    <mergeCell ref="T3:U3"/>
    <mergeCell ref="A1:S3"/>
    <mergeCell ref="S6:S7"/>
    <mergeCell ref="A6:A7"/>
    <mergeCell ref="B6:B7"/>
    <mergeCell ref="E6:E7"/>
    <mergeCell ref="G6:G7"/>
    <mergeCell ref="H6:H7"/>
    <mergeCell ref="I6:I7"/>
    <mergeCell ref="F6:F7"/>
    <mergeCell ref="A4:U4"/>
    <mergeCell ref="Q6:Q7"/>
    <mergeCell ref="R6:R7"/>
    <mergeCell ref="J6:J7"/>
  </mergeCells>
  <dataValidations count="3">
    <dataValidation allowBlank="1" showInputMessage="1" showErrorMessage="1" prompt="Nombre corto con el que la oferta se conoce por la entidad o los usuarios" sqref="C26:C28" xr:uid="{C5A65279-5FC2-42C5-A25D-E998149E83EC}"/>
    <dataValidation allowBlank="1" showInputMessage="1" showErrorMessage="1" prompt="Seleccione de la lista desplegable" sqref="E8:E9" xr:uid="{6BF35893-4B25-4B32-9BE8-6BF943BA04D5}"/>
    <dataValidation allowBlank="1" showInputMessage="1" showErrorMessage="1" prompt="Esta celda es la suma de la evaluación y seguimiento con el valor de la financiación. " sqref="P8:P13" xr:uid="{AEB91EC4-E3E5-418D-80B1-1098275CC803}"/>
  </dataValidations>
  <printOptions horizontalCentered="1"/>
  <pageMargins left="0.39370078740157483" right="0.39370078740157483" top="0.39370078740157483" bottom="0.39370078740157483" header="0.31496062992125984" footer="0.31496062992125984"/>
  <pageSetup scale="34" orientation="landscape" r:id="rId1"/>
  <drawing r:id="rId2"/>
  <legacyDrawing r:id="rId3"/>
  <extLst>
    <ext xmlns:x14="http://schemas.microsoft.com/office/spreadsheetml/2009/9/main" uri="{CCE6A557-97BC-4b89-ADB6-D9C93CAAB3DF}">
      <x14:dataValidations xmlns:xm="http://schemas.microsoft.com/office/excel/2006/main" count="1">
        <x14:dataValidation type="list" showInputMessage="1" showErrorMessage="1" xr:uid="{F33DD8A6-89CF-4C77-8ED1-18528B41DEA8}">
          <x14:formula1>
            <xm:f>Hoja1!$B$3:$B$7</xm:f>
          </x14:formula1>
          <xm:sqref>L28:L32 L36 L9:L17 L19:L24 L52:L54 L48 L40 L42:L45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5E1521-6DA5-43CD-910D-3EB5783F743D}">
  <dimension ref="B1:B7"/>
  <sheetViews>
    <sheetView workbookViewId="0">
      <selection activeCell="B3" sqref="B3:B7"/>
    </sheetView>
  </sheetViews>
  <sheetFormatPr baseColWidth="10" defaultRowHeight="14.4" x14ac:dyDescent="0.3"/>
  <cols>
    <col min="2" max="2" width="28.109375" customWidth="1"/>
  </cols>
  <sheetData>
    <row r="1" spans="2:2" x14ac:dyDescent="0.3">
      <c r="B1" s="27" t="s">
        <v>25</v>
      </c>
    </row>
    <row r="2" spans="2:2" x14ac:dyDescent="0.3">
      <c r="B2" s="27"/>
    </row>
    <row r="3" spans="2:2" ht="15.6" x14ac:dyDescent="0.3">
      <c r="B3" s="4" t="s">
        <v>19</v>
      </c>
    </row>
    <row r="4" spans="2:2" ht="15.6" x14ac:dyDescent="0.3">
      <c r="B4" s="4" t="s">
        <v>20</v>
      </c>
    </row>
    <row r="5" spans="2:2" ht="15.6" x14ac:dyDescent="0.3">
      <c r="B5" s="4" t="s">
        <v>21</v>
      </c>
    </row>
    <row r="6" spans="2:2" ht="15.6" x14ac:dyDescent="0.3">
      <c r="B6" s="4" t="s">
        <v>22</v>
      </c>
    </row>
    <row r="7" spans="2:2" ht="15.6" x14ac:dyDescent="0.3">
      <c r="B7" s="4" t="s">
        <v>23</v>
      </c>
    </row>
  </sheetData>
  <mergeCells count="1">
    <mergeCell ref="B1:B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SEGUIMIENTO MECANISMOS</vt: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ALBA PATRICIA PEDROZO MANTILLA</dc:creator>
  <cp:lastModifiedBy>Julián Collazos</cp:lastModifiedBy>
  <cp:lastPrinted>2020-01-20T15:48:40Z</cp:lastPrinted>
  <dcterms:created xsi:type="dcterms:W3CDTF">2016-06-27T17:24:56Z</dcterms:created>
  <dcterms:modified xsi:type="dcterms:W3CDTF">2022-12-28T18:34:44Z</dcterms:modified>
</cp:coreProperties>
</file>