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O:\Planeacion\2. PLANEACIÓN INSTITUCIONAL\04- Registros Planeación Institucional 2019-2022\01-PEI 2019-2022\PEI 2019\Informes\"/>
    </mc:Choice>
  </mc:AlternateContent>
  <xr:revisionPtr revIDLastSave="0" documentId="13_ncr:1_{5BE77C9D-7245-4D36-A282-A9BD1CFBB3D4}" xr6:coauthVersionLast="44" xr6:coauthVersionMax="44" xr10:uidLastSave="{00000000-0000-0000-0000-000000000000}"/>
  <bookViews>
    <workbookView xWindow="20370" yWindow="-120" windowWidth="29040" windowHeight="15840" xr2:uid="{00000000-000D-0000-FFFF-FFFF00000000}"/>
  </bookViews>
  <sheets>
    <sheet name="PORTADA" sheetId="2" r:id="rId1"/>
    <sheet name="Seguimiento PEI" sheetId="1" r:id="rId2"/>
  </sheets>
  <definedNames>
    <definedName name="_xlnm.Print_Area" localSheetId="1">'Seguimiento PEI'!$A$1:$S$30</definedName>
    <definedName name="_xlnm.Print_Titles" localSheetId="1">'Seguimiento PEI'!$1:$8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7" i="1" l="1"/>
  <c r="Q27" i="1"/>
  <c r="J27" i="1"/>
  <c r="Q26" i="1"/>
  <c r="Q25" i="1"/>
  <c r="Q24" i="1"/>
  <c r="Q23" i="1"/>
  <c r="Q22" i="1"/>
  <c r="Q21" i="1"/>
  <c r="Q20" i="1"/>
  <c r="P26" i="1"/>
  <c r="K26" i="1"/>
  <c r="P23" i="1"/>
  <c r="P22" i="1"/>
  <c r="K24" i="1"/>
  <c r="J24" i="1" s="1"/>
  <c r="K25" i="1"/>
  <c r="J25" i="1" s="1"/>
  <c r="J26" i="1"/>
  <c r="P27" i="1"/>
  <c r="K23" i="1"/>
  <c r="J23" i="1" s="1"/>
  <c r="P21" i="1"/>
  <c r="Q19" i="1"/>
  <c r="Q18" i="1"/>
  <c r="Q17" i="1"/>
  <c r="Q16" i="1"/>
  <c r="Q15" i="1"/>
  <c r="Q14" i="1"/>
  <c r="Q13" i="1"/>
  <c r="Q12" i="1"/>
  <c r="P19" i="1"/>
  <c r="J22" i="1"/>
  <c r="J21" i="1"/>
  <c r="J20" i="1"/>
  <c r="K22" i="1"/>
  <c r="K20" i="1"/>
  <c r="K21" i="1"/>
  <c r="P20" i="1"/>
  <c r="J19" i="1"/>
  <c r="K19" i="1"/>
  <c r="P18" i="1"/>
  <c r="K18" i="1"/>
  <c r="P17" i="1"/>
  <c r="J18" i="1"/>
  <c r="K17" i="1"/>
  <c r="J17" i="1"/>
  <c r="K16" i="1"/>
  <c r="J16" i="1"/>
  <c r="P16" i="1"/>
  <c r="P15" i="1"/>
  <c r="J15" i="1"/>
  <c r="K15" i="1"/>
  <c r="J14" i="1"/>
  <c r="K14" i="1"/>
  <c r="J13" i="1"/>
  <c r="P14" i="1"/>
  <c r="P12" i="1"/>
  <c r="P11" i="1"/>
  <c r="J10" i="1"/>
  <c r="P9" i="1"/>
  <c r="J12" i="1"/>
  <c r="K13" i="1"/>
  <c r="P24" i="1" l="1"/>
  <c r="P25" i="1"/>
  <c r="K12" i="1" l="1"/>
  <c r="K11" i="1"/>
  <c r="J11" i="1"/>
  <c r="P13" i="1" l="1"/>
  <c r="O26" i="1" l="1"/>
  <c r="O25" i="1"/>
  <c r="O24" i="1"/>
  <c r="O23" i="1"/>
  <c r="O22" i="1"/>
  <c r="O21" i="1"/>
  <c r="O20" i="1"/>
  <c r="O19" i="1"/>
  <c r="O18" i="1"/>
  <c r="O17" i="1"/>
  <c r="O16" i="1"/>
  <c r="O15" i="1"/>
  <c r="O13" i="1"/>
  <c r="O12" i="1"/>
  <c r="D18" i="1"/>
</calcChain>
</file>

<file path=xl/sharedStrings.xml><?xml version="1.0" encoding="utf-8"?>
<sst xmlns="http://schemas.openxmlformats.org/spreadsheetml/2006/main" count="156" uniqueCount="91">
  <si>
    <t xml:space="preserve">MATRIZ DE SEGUIMIENTO PLAN ESTRATÉGICO INSTITUCIONAL </t>
  </si>
  <si>
    <t>Objetivo estratégico</t>
  </si>
  <si>
    <t>Indicador Estratégico</t>
  </si>
  <si>
    <t>Frecuencia de medición</t>
  </si>
  <si>
    <t>Línea de base</t>
  </si>
  <si>
    <t>Meta cuatrienio</t>
  </si>
  <si>
    <t>Avance Meta Cuatrienio</t>
  </si>
  <si>
    <t>Área responsable</t>
  </si>
  <si>
    <t>I</t>
  </si>
  <si>
    <t>II</t>
  </si>
  <si>
    <t>III</t>
  </si>
  <si>
    <t>IV</t>
  </si>
  <si>
    <t>** Cifras acumuladas 
*** El dato se encuentra en consolidación por parte de la DFI
**** El dato está siendo revisado por la parte del Equipo de Colombia BIO</t>
  </si>
  <si>
    <t>% de avance de meta cuatrienio</t>
  </si>
  <si>
    <r>
      <rPr>
        <b/>
        <sz val="12"/>
        <color theme="1"/>
        <rFont val="Segoe UI"/>
        <family val="2"/>
      </rPr>
      <t xml:space="preserve">CÓDIGO: </t>
    </r>
    <r>
      <rPr>
        <sz val="12"/>
        <color theme="1"/>
        <rFont val="Segoe UI"/>
        <family val="2"/>
      </rPr>
      <t>G101PR01F14</t>
    </r>
  </si>
  <si>
    <r>
      <rPr>
        <b/>
        <sz val="12"/>
        <color theme="1"/>
        <rFont val="Segoe UI"/>
        <family val="2"/>
      </rPr>
      <t>VERSIÓN:</t>
    </r>
    <r>
      <rPr>
        <sz val="12"/>
        <color theme="1"/>
        <rFont val="Segoe UI"/>
        <family val="2"/>
      </rPr>
      <t xml:space="preserve"> 02</t>
    </r>
  </si>
  <si>
    <r>
      <rPr>
        <b/>
        <sz val="12"/>
        <color theme="1"/>
        <rFont val="Segoe UI"/>
        <family val="2"/>
      </rPr>
      <t xml:space="preserve">FECHA: </t>
    </r>
    <r>
      <rPr>
        <sz val="12"/>
        <color theme="1"/>
        <rFont val="Segoe UI"/>
        <family val="2"/>
      </rPr>
      <t>2017-11-01</t>
    </r>
  </si>
  <si>
    <t>Relación de recursos Colciencias vs los recursos del Sector Privado y entidades de Gobierno</t>
  </si>
  <si>
    <t>Aprobación de recursos por año en el Fondo de Ciencia, Tecnología e Innovación del SGR</t>
  </si>
  <si>
    <t>Programas y Proyectos de CTeI apoyados</t>
  </si>
  <si>
    <t xml:space="preserve">Artículos científicos publicados por investigadores colombianos en revistas científicas especializadas </t>
  </si>
  <si>
    <t>(Citaciones de impacto en producción científica y colaboración internacional)</t>
  </si>
  <si>
    <t>Niños, niñas y adolescentes y certificados en procesos de fortalecimiento de sus capacidades en investigación y creación a través del Programa Ondas y sus entidades aliadas</t>
  </si>
  <si>
    <t>Jóvenes investigadores e innovadores apoyados por Colciencias y aliados (jóvenes investigadores tradicional, Nexo Global y Jóvenes Talento)</t>
  </si>
  <si>
    <t>Becas, créditos beca para la formación de doctores apoyadas por Colciencias y aliados.</t>
  </si>
  <si>
    <t>Organizaciones articuladas en los Pactos por la innovación (contenido de empresas, entidades, organizaciones firmantes del pacto/s)</t>
  </si>
  <si>
    <t>Empresas con capacidades en gestión de innovación</t>
  </si>
  <si>
    <t>Registro de solicitudes de patentes por residentes en Oficina Nacional</t>
  </si>
  <si>
    <t>Acuerdos de transferencia de tecnología y/o conocimiento</t>
  </si>
  <si>
    <t>No. de comunidades y/o grupos de interés que se fortalecen a través de procesos de Apropiación Social de Conocimiento y cultura científica</t>
  </si>
  <si>
    <t>Bioproductos registrados por el Programa Colombia Bio</t>
  </si>
  <si>
    <t xml:space="preserve">Expediciones Científicas Nacionales </t>
  </si>
  <si>
    <t>Índice ATM</t>
  </si>
  <si>
    <t>1:2</t>
  </si>
  <si>
    <t>0.88</t>
  </si>
  <si>
    <t>ND</t>
  </si>
  <si>
    <t>Meta
2019</t>
  </si>
  <si>
    <t>Resultado 2019</t>
  </si>
  <si>
    <t>Meta
2020</t>
  </si>
  <si>
    <t>Meta
2021</t>
  </si>
  <si>
    <t>Avance Trimestral  2019</t>
  </si>
  <si>
    <t>Anual</t>
  </si>
  <si>
    <t>Trimestral</t>
  </si>
  <si>
    <t>Porcentaje de asignación del cupo de inversión para deducción y descuento tributario</t>
  </si>
  <si>
    <t>Estancias posdoctorales apoyadas por Colciencias y aliados.</t>
  </si>
  <si>
    <t>Número de espacios que promueven la  Interacción de la sociedad con la CTeI</t>
  </si>
  <si>
    <t>% de avance de la meta 2019</t>
  </si>
  <si>
    <t>1:3</t>
  </si>
  <si>
    <t>Consolidar la institucionalidad y gobernanza de Colciencias como rector del SNCTeI en articulación con el SNCCTeI</t>
  </si>
  <si>
    <t>Fortalecer la investigación y producción científica y tecnológica con calidad internacional</t>
  </si>
  <si>
    <t>Fomentar la formación del capital humano en CTeI y vincularlo a Entidades del SNCTeI</t>
  </si>
  <si>
    <t>Impulsar la innovación y el desarrollo tecnológico para la transformación social y productiva</t>
  </si>
  <si>
    <t>Generar una cultura que valore, gestione y apropie la CTeI</t>
  </si>
  <si>
    <t xml:space="preserve">Conservar y usar sosteniblemente la biodiversidad por medio de la CTeI para contribuir al desarrollo de la Bioeconomía en Colombia </t>
  </si>
  <si>
    <t>Fomentar una Colciencias Integral, Efectiva e Innovadora (IE+i)</t>
  </si>
  <si>
    <t>Dirección de Fomento a la Investigación</t>
  </si>
  <si>
    <t>Dirección de Mentalidad y Cultura</t>
  </si>
  <si>
    <t>Dirección de Desarrollo Tecnológico e Innovación</t>
  </si>
  <si>
    <t>Dirección de Desarrollo Tecnológico e Innovación/Equipo Colombia Bio</t>
  </si>
  <si>
    <t>Meta
2022</t>
  </si>
  <si>
    <t>No aplica</t>
  </si>
  <si>
    <t>SEGUIMIENTO TRIMESTRAL PLAN ESTRATÉGICO INSTITUCIONAL 2019-2022</t>
  </si>
  <si>
    <t>Dirección General/Gestión Territorial</t>
  </si>
  <si>
    <t>Subidrección General
Dirección de Fomento a la Investigación
Dirección de Desarrollo Tecnológico e Innovación
Dirección de Mentalidad y Cultura</t>
  </si>
  <si>
    <t>Dirección de Desarrollo Tecnoógico e Innovación</t>
  </si>
  <si>
    <t>Secretaria General (Atención al Ciudadano/Talento Humano)
Oficina Asesora de Planeación
Equipo de Comunicaciones
Oficina TIC
Oficina de Control Interno</t>
  </si>
  <si>
    <t>***N/A: No aplica. Refiere a que no existe meta para el trimestre analizado
* Se declara el plan estratégico institucional como el mismo plan estratégico sectorial por ser Colciencias cabeza de sector y no tener instituciones o entidades adscritas+A27:X29W27A25:X29</t>
  </si>
  <si>
    <t>Observaciones de Seguimiento
Cuarto trimestre de 2019</t>
  </si>
  <si>
    <t>1,21
121:100</t>
  </si>
  <si>
    <t>Para el año 2019, la proporción de recursos que son asignados por colciencias con respecto a los recursos de contrapartidas es 1.21 superando la meta de 0.5. Es decir, se esperaba que por cada 2 pesos de contrapartidas, colciencias aportaba 1 peso, el resultado fue que por cada 2 pesos de contrapartidas, colciencias aportó 2.42 pesos. El resultado da cuenta de los aportes en términos de recursos aportadospor Colciencias para las convocatroias priorizadas de la Dirección de Fomento a la Investigación (13 mecanismos) y l Dirección de Desarrollo Tecnológico (7 mecanismos).</t>
  </si>
  <si>
    <t>En lo que compete a la aprobación de los recursos del  FCTeI  del SGR, para el período analizado se reportó un 100%  de cumplimiento frente a lo planeado para la vigencia. El dato da cuenta de un total de$ 699.343.590.607 ($109.309.506.912 primer trimestre,  $105.744.886.145 segundo trimestre, tercer trimestre $126.723.921.209 y cuarto trimestre $699.343.590.606 ). En particular para el período analizado, desde El OCAD del FCTeI del SGR en el cuarto trimestre de 2019 realizó 7 sesiones así: 1. El 30 de septiembre de 2019 se realizó la sesión 64 soportada con el Acuerdo 81 de 2019 en la cual se aprobaron 3 proyectos por valor de $ 10,859,722,963.00, 2. La sesión 65 del 15 de octubre de 2019, soportada con el Acuerdo 82 de 2019, donde se aprobaron 6 proyectos por valor de $ 36,687,113,527.86, 3. La sesión 66 del 05 de noviembre de 2019, soportada con el Acuerdo 83 de 2019, donde se aprobaron 19 proyectos por valor de $160,358,846,548, 4.La sesión 67, soportada con el acuerdo 84 de 2019 no se aprobaron proyectos; 5.El 26 de noviembre de 2019 se realizó la sesión 68 soportada con el Acuerdo 85 de 2019 en la cual se aprobaron 25 proyectos por valor de $127,503,888,076; 6.La sesión 69 del 13 de diciembre de 2019, soportada con el Acuerdo 86 de 2019, donde se aprobaron 25 proyectos por valor de $ 145,113,643,060.07 y 7.El 31 de diciembre de 2019 se realizó la sesión 70 soportada con el Acuerdo 87 de 2019 en la cual se aprobaron 33 proyectos por valor de $218,820,376,432.3
Respecto al alistamiento y gestión de convocatorias públicas abiertas , cuya implementación se mide a través de la ejecución de plan bienal de convocatorias. Para el cuarto trimeste se dió apertura a la totalidad de las 9 convocatorias programas en el Plan Bienal de Convocatorias, logrando así el 88% de la meta proyectada para el período. Las convocatorias osn las siguientes:
1.  Becas de excelencia doctoral Bicentenario (1er corte= con 2336 postulaciones y 56 IES participantes. En 2019 se beneficiarán 493 profesionales para cursar sus estudios de doctorado en el país.
2. Fortalecimiento Institucional y de investigación de las IES públicas (1 corte), a través de la cual se recibieron 269 propuestas de alianzas, participaron 65 IES. Serán 33 alianzas apoyadas . 262 propuestas elegibles mecanismo 1 y 44 para el mecanismo 2. Monto solicitado al SGR por un total de a $ 387.495 millones.
3.  Innovación - conformación de un listado de elegibles de propuestas orientadas al desarrollo tecnológico, la transferencia de conocimiento y tecnología y la innovación, para dinamizar la productividad la competitividad de las regiones y el desarrollo social; promover la creación y el fortalecimiento de capacidades e infraestructura de organizaciones para el desarrollo tecnológico, la transferencia de conocimiento y tecnología y la innovación, con el fin de dinamizar la productividad y competitividad de las regiones; y Estimular la articulación de entidades del SNCTI para abordar oportunidades o necesidades de los territorios.Cerró el 01 de octubre.
4. Apropiación social -  la conformación de un listado de elegibles de propuestas orientadas al ámbito de la Apropiación Social de la CTeI y Vocaciones para la consolidación de una sociedad del conocimiento  de los territorios en el marco de la celebración del Bicentenario. Cerró el 01 de octubre.
 5. Fortalecimiento Territorial en CTeI -  conformación de un listado de elegibles de propuestas orientadas al fortalecimiento del sistema territorial de CTeI e impulsar el aprovechamiento sostenible de sus ventajas competitivas. Cierra el 22 de noviembre.
6. Investigación y desarrollo - conformación de un listado de elegibles de propuestas de I+D y de propuestas de proyectos de creación y fortalecimiento de centros de investigación e institutos de I+D en los territorios, según lo priorizado por éstos en el Plan Bienal de convocatorias 2019-2020 aprobado por el OCAD del Fondo de CTeI del Sistema General de Regalías.Cieera el 22 de noviembre.
7. Formación de alto nivel (maestrías y estancias posdoc) - conformar un listado de propuestas de proyectos elegibles para la formación de capital humano para las regiones a nivel de maestría en la modalidad de investigación y especialidades médico-quirúrgicas, y para el desarrollo de estancias postdoctorales en entidades del Sistema Nacional de Ciencia, Tecnología e Innovación reconocidas u homologadas por COLCIENCIAS en los focos definidos por los departamentos que priorizaron la línea de formación de capital humano.Cierra el 22 de noviembre.
8.  Becas de excelencia doctoral del Bicentenario (corte 2) - conformación de un listado de elegibles de propuestas  orientadas al apoyo a la formación de profesionales colombianos a nivel de doctorado en universidades del país, para la generación y transferencia de conocimiento científico de alto impacto que contribuya al desarrollo económico, social y ambiental del país y sus regiones.Abrió el 02 de septiembre
9. Fortalecimiento IES  públicas - Esta convocatoria está dirigida a IES públicas colombianas para el fortalecimiento de sus capacidades institucionales y de investigación en CTeI. 
Así mismo, es importante que en 2019 Colciencias con el propósito de fortalecer y generar capacidades para la formulación de proyectos en los territorios, ha realizado en el último año 22 macro jornadas regionales de socialización de las convocatorias del fondo CTeI, a las cual han asistido más de 1.313 participantes de las 6 regiones del país.</t>
  </si>
  <si>
    <r>
      <t xml:space="preserve">En cuarto trimestre del año 2019, se asignó un cupo de $1 billón cifra que da cuenta de un cumplimiento del 100% frente a la meta planteada para 2019. Vale resaltar los siguientes resultados al cierre de la vigencia:
$1,49 billones en solicitudes por inversiones en CTeI
•$1,184 billones de 339 proyectos que cumplieron con el puntaje para acceder al beneficio.
•$1 billón certificado de acuerdo con el cupo disponible, de los cuales más de $115 mil millones corresponden a Mypimes.
•$1,5 billones de cupo aprobado para inversión en CTeI en 2020.
En lo que concierne a ingresos no constitutivos de renta y/o ganancia ocasional, durante la vigencia se elaboró el registro de los proyectos relacionados a Ingresos No Constitutivos de Renta, presentado por Universidades y Empresas. 
Al cierre, se recibieron 339 proyectos de Ingresos No Constitutivos de Renta de los cuales se presentaron 302 proyectos al Comité Técnico de Dirección, con una aprobación total de $71.111.147.733.
Se presentó un mayor monto aprobado para el 2018 y una disminución del 82% del monto aprobado para la vigencia del 2019, ya que se pasa de una aprobación total de $54.931.127.362  en la vigencia del 2018 a una aprobación total de $9.674.514.636 
De los 302 proyectos presentados a comité, 265 proyectos fueron calificados como aprobados y 37 han sido negativos, llegándose a negar aproximadamente un monto total de $1.850.532.926.
Al cierre de la vigencia, faltaron 37 proyectos por presentar a Comité DDTI, dentro de los cuales 18 pertencen a proyectos nuevos y ya presentados anteriormente en Beneficios Tributarios, y 19 correspondientes a áreas técnicas.
Con relación a la evaluación de impacto programa de beneficios tributarios por inversión en CTeI, De acuerdo al cronograma de la invitación para recibir propuestas para contratar una evaluación de impacto del instrumento Beneficios Tributarios en proyectos de I+D+i, durante el periodo 2012 2018, respecto a los recursos invertidos, insumos, productos, comportamientos y beneficios otorgados, que permitan definir apuestas de tipo estratégico del instrumento a favor del fortalecimiento de la CTeI en el país, de acuerdo con las especificaciones técnicas descritas en la invitación, el día 25/10//2019 a las 5:00 p.m. hora colombiana se dio el cierre de esta, recibiendo un total de 6 propuestas. Sin embargo, se recibió una propuesta extemporánea de la universidad del Norte, la cual se notificó que no podría ser tenida en cuenta tras los parámetros establecidos en el cronograma publicado. 
Las propuestas recibidas fueron de las siguientes entidades:
CIDEI
ECONOMETRIA CONSULTORES
UNIVERSIDAD DE ANTIOQUIA
UNIVERSIDAD DEL ROSARIO 
UNIVERSIDAD DEL BOSQUE 
UNIVERSIDAD NACIONAL DE COLOMBIA
Una vez recibidas y revisadas las propuestas, procedimos a realizar la búsqueda de los evaluadores con el fin de realizar un panel, en donde se evalúen las propuestas recibidas. Para esto es necesario la inclusión de evaluadores como pares evaluadores en banco de evaluadores transversales del Minciencias. Solicitud que fue realizada y radicada en el área de Fomento y respondida aceptando la inclusión de estos evaluadores específicos. 
Una vez contactados y confirmados los evaluadores, se procederá a estipular la fecha del panel y posterior notificación a los participantes de la invitación, los resultados obtenidos. De esta manera, hacer el proceso de contratación y desarrollo de la evaluación de impacto.
Con relación a la evaluación de impacto del programa de Beneficios Tributarios, con corte a tercer trimestre de 2019, se dió apertura a la invitación el  día 9 de septiembre de 2019, la cual se encontrara  abierta hasta el 25 de octubre de 2019. Según el cronograma, la recepción de inquietudes sobre la invitación fueron hasta el 20 de septiembre de 2019, las respuestas a dichos requerimientos tendrán respuesta el día 4 de octubre cuales deberán ser resultas y publicadas el día 04 de octubre de 2019. Para la revisión de los requerimientos se realizó mesa de trabajo, con el equipo técnico el 23 de septiembre. Cabe resaltar que la invitación, salio en el mes de septiembre tras unas inquietudes y sugerencias realizadas por el Departamento Nacional  de Planeación. 
Frente a los Talleres para la formulación de proyectos en CTeI,  a primes semestre de la vigencia, se formuló la “invitación a presentar propuesta para prestar los servicios integrales de conceptualización, creación de contenidos, diseño, ambientación, estructuración y logística de los seminarios de beneficios tributarios 2019 en ocho ciudades del territorio nacional”. No obstante, con el propósito de aunar esfuerzos en términos de generación de capacidades en los actores del SNCTeI, los talleres a realizar en temas de beneficios tributarios se unificarán en el contenido de la “Catedrapor la CTeI”
</t>
    </r>
    <r>
      <rPr>
        <b/>
        <sz val="10"/>
        <color theme="1"/>
        <rFont val="Segoe UI"/>
        <family val="2"/>
      </rPr>
      <t>Conclusiones/Recomendaciones</t>
    </r>
    <r>
      <rPr>
        <sz val="10"/>
        <color theme="1"/>
        <rFont val="Segoe UI"/>
        <family val="2"/>
      </rPr>
      <t xml:space="preserve">
Beneficios Tributarios por inversión en CTeI, es un instrumento poderoso para impulsar la inversión privada en ACTI. Es importante que desde la DDTI se inicie la implementación de las estrategias relacionadas con la generación de capacidades en los empresarios para llevar a cabo a este tipo de inversión. Una oportunidad importante, es la aprobación de 3 nuevos beneficios tributarios: Crédito fiscal para inversiones en proyectos de investigación, desarrollo tecnológico e innovación o vinculación de capital humano de alto nivel; Deducción por donaciones e inversiones en investigación, desarrollo tecnológico e innovación y Descuento para inversiones y donaciones realizadas en investigación, desarrollo tecnológico e innovación, su puesta en marcha aportará de manera significativa en la asignación de los 4,8 billones de cupo proyectados para el cuatrienio.</t>
    </r>
  </si>
  <si>
    <r>
      <t xml:space="preserve">Con cierre a cuarto trimestre de la vigencia se registraron 217 proyectos de CTeI apoyados, logrando así la meta prevista para 2019. A continuación se mencionan para avanzar en la meta de proyectos de CTeI se ha avanzado en los siguientes aspectos: 
</t>
    </r>
    <r>
      <rPr>
        <b/>
        <sz val="10"/>
        <color theme="1"/>
        <rFont val="Segoe UI"/>
        <family val="2"/>
      </rPr>
      <t xml:space="preserve">- Convocatoria Conectando Conocimiento: </t>
    </r>
    <r>
      <rPr>
        <sz val="10"/>
        <color theme="1"/>
        <rFont val="Segoe UI"/>
        <family val="2"/>
      </rPr>
      <t xml:space="preserve">Se da apertura a la convocatoria el 27 de junio de 2019 de forma articulada con el componente de Jóvenes Investigadores. Se presentaron propuestas a través de dos modalidades, proyectos (300) y programas (197, los cuales están integrados por 633 proyectos). La entrega de resultados preliminares se hace en el mes de diciembre mostrando un total de proyectos elegibles de forma preliminar de 178 proyectos, teniendo en cuenta la proyección de propuestas esperadas, la cual fue presentada durante el proceso de aprobación de los términos de referencia de la convocatoria, se consideró la recepción de 50 programas de investigación, con un número aproximado de 3 proyectos integrados en cada uno. En este sentido, una vez se dio cierre a la convocatoria, se presentó el registro de cerca de 200 programas de investigación, con un número total de proyectos integrados de 633. Adicionalmente, el instrumento se encuentra dirigido a la financiación de proyectos presentados de manera individual, contando con un número de 300 propuestas presentadas en esta modalidad, para un total de 933 proyectos. El considerable incremento en el número de propuestas presentadas trae como consecuencia la necesidad de enfocar mayor cantidad de esfuerzo y recursos en los procesos previos a la publicación de los resultados correspondientes. Entre ellos los siguientes: revisión de requisitos, consecución de evaluadores por conflicto de interés. Se determinen los 89 proyectos que se plantea sean financiados.
 </t>
    </r>
    <r>
      <rPr>
        <b/>
        <sz val="10"/>
        <color theme="1"/>
        <rFont val="Segoe UI"/>
        <family val="2"/>
      </rPr>
      <t>-  Financiación de proyectos de las Fuerzas Armadas</t>
    </r>
    <r>
      <rPr>
        <sz val="10"/>
        <color theme="1"/>
        <rFont val="Segoe UI"/>
        <family val="2"/>
      </rPr>
      <t xml:space="preserve">
Fuerza Aerea Colombiana: Se llevó a cabo una adición de $3.950 millones al Convenio 015-2014 suscrito entre la Fuerza Aérea Colombiana y el FFJC. Se realizó la invitación y envío de comunicaciones a los líderes de grupos reconocidos por la ARC el 12 de agosto se dió cierre a la invitación el 09 de septiembre. Al corte del tercer trimestre se encuentra en proceso de evaluación la invitación para financiar propuestas para el apoyo en formación de alto nivel (maestría y doctorado) a través de crédito educativo condonable y estancias de investigación de CTeI. En conjunto con la FAC a través de procesos de invitación se logra en el 2019 la financiación de</t>
    </r>
    <r>
      <rPr>
        <b/>
        <sz val="10"/>
        <color theme="1"/>
        <rFont val="Segoe UI"/>
        <family val="2"/>
      </rPr>
      <t xml:space="preserve"> 5 proyectos</t>
    </r>
    <r>
      <rPr>
        <sz val="10"/>
        <color theme="1"/>
        <rFont val="Segoe UI"/>
        <family val="2"/>
      </rPr>
      <t xml:space="preserve"> de investigación, por otra parte, al respecto del apoyo a propuestas de formación del alto nivel la invitación fue declarada desierta    
Armada Nacional de Colombia: Adición de $2.245.250.858,74 al Convenio 877-2017 suscrito entre la ARC y el FFJC. Se legaliza el otrosí N°2. Se realiza una invitación a presentar propuestas para la ejecución de proyectos de I+D+i orientados al fortalecimiento del Portafolio I+D+i de la Armada República de Colombia bajo tres modalidades de financiación, según prioridades y necesidades de la Armada y que tuvo cierre hasta el 18 de noviembre de la cual la apertura se dio el 17 de septiembre. Aunque se presentaron 13 proyectos solo 11 proyectos pasaron a evaluación los cuales entran a proceso de decisión el cual concluirá el 31 de enero de 2020. El administrador de proyectos será elegido en febrero de 2020. 
</t>
    </r>
    <r>
      <rPr>
        <b/>
        <sz val="10"/>
        <color theme="1"/>
        <rFont val="Segoe UI"/>
        <family val="2"/>
      </rPr>
      <t xml:space="preserve">Ejercito Nacional de Colombia:  </t>
    </r>
    <r>
      <rPr>
        <sz val="10"/>
        <color theme="1"/>
        <rFont val="Segoe UI"/>
        <family val="2"/>
      </rPr>
      <t xml:space="preserve">Se tramitó la suscripción de convenio marco entre Colciencias y el Ejército Nacional de Colombia. En proceso trámite la suscripción de convenio derivado con aportes aproximados de $3.000 millones, de los cuales, $2.000. millones son aporte del Ejército y $1.000 millones aportes de Colciencias. Se encuentra en proceso de negociaciones. Al corte del tercer trimestre aún se encontraba en proceso de negociación el convenio. Se continua en el proceso de gestión este convenio para el 2020 el cual tiene un proceso avanzado de negociación, pero sigue en proceso de definición.
</t>
    </r>
    <r>
      <rPr>
        <b/>
        <sz val="10"/>
        <color theme="1"/>
        <rFont val="Segoe UI"/>
        <family val="2"/>
      </rPr>
      <t xml:space="preserve">- Convocatoria Pactos para la Generación de Nuevo Conocimiento a Través de Proyectos de Investigación Científica en Ciencias Médicas y de la Salud: </t>
    </r>
    <r>
      <rPr>
        <sz val="10"/>
        <color theme="1"/>
        <rFont val="Segoe UI"/>
        <family val="2"/>
      </rPr>
      <t xml:space="preserve">La convocatoria estuvo abierta del 29 de marzo al 29 de mayo de 2019, durante el periodo se llevó a cabo: la Parametrización de formulario SIGP (el formulario fue habilitado el 8 de abril según lo establecido en la página de Colciencias),  la socialización de los términos de referencia de esta convocatoria se realizó el 2 de mayo de 2019 y se atendieron 242 solicitudes sobre los términos. Al cierre de la convocatoria se recibieron 401 propuestas, una vez transcurrido el periodo de ajustes de requisitos del 30 de mayo al 10 de junio, la oficina de registro, el 25 de junio, informó que 386 propuestas cumplieron con el diligenciamiento de los requisitos. En conclusión, se recibieron 300 proyectos y 197 programas (de los cuales están integrados por 633 proyectos). Para el cierre del año en el 4to trimestre se determina un total de 56 proyectos del sector salud de los cuales se financiarán con 18.935 millones. 
 </t>
    </r>
    <r>
      <rPr>
        <b/>
        <sz val="10"/>
        <color theme="1"/>
        <rFont val="Segoe UI"/>
        <family val="2"/>
      </rPr>
      <t>- Creación de pactos para incentivar el Desarrollo Tecnológico y la Innovación en el área de Ciencias Médicas y de la Salud: a</t>
    </r>
    <r>
      <rPr>
        <sz val="10"/>
        <color theme="1"/>
        <rFont val="Segoe UI"/>
        <family val="2"/>
      </rPr>
      <t>bierta hasta el 2 de julio de 2019. Al corte del informe 16 propuestas presentaron cumplimiento a los requisitos mínimos. Para el corte del 4to trimestre se financiarán</t>
    </r>
    <r>
      <rPr>
        <b/>
        <sz val="10"/>
        <color theme="1"/>
        <rFont val="Segoe UI"/>
        <family val="2"/>
      </rPr>
      <t xml:space="preserve"> 2 proyectos</t>
    </r>
    <r>
      <rPr>
        <sz val="10"/>
        <color theme="1"/>
        <rFont val="Segoe UI"/>
        <family val="2"/>
      </rPr>
      <t xml:space="preserve"> de investigación por un monto de $1.320.457.878 millones de financiación.
</t>
    </r>
    <r>
      <rPr>
        <b/>
        <sz val="10"/>
        <color theme="1"/>
        <rFont val="Segoe UI"/>
        <family val="2"/>
      </rPr>
      <t xml:space="preserve">- Convocatoria para presentar programas de investigación en temáticas priorizadas en Ciencias Médicas y de la Salud: </t>
    </r>
    <r>
      <rPr>
        <sz val="10"/>
        <color theme="1"/>
        <rFont val="Segoe UI"/>
        <family val="2"/>
      </rPr>
      <t xml:space="preserve">abierta desde el 29 de marzo al 18 de junio de 2019, el formulario fue habilitado el 8 de abril, la socialización se realizó el 6 de mayo de 2019 en las instalaciones de Colciencias. Durante el periodo de apertura se atendieron 87 solicitudes de estas 59 fueron atendidas por el Centro de Contacto y 28 por el área técnica. A la fecha del cierre se recibieron 23 programas, de los cuales como resultado de la revisión de requisitos 22 propuestas cumplieron con éstos y pasaron a evaluación, la publicación de resultados preliminares se realizó el 15 de octubre. En el 4to trimestre se realiza la entrega de resultados definitivos el 07 de noviembre dejando como elegibles </t>
    </r>
    <r>
      <rPr>
        <b/>
        <sz val="10"/>
        <color theme="1"/>
        <rFont val="Segoe UI"/>
        <family val="2"/>
      </rPr>
      <t>6 proyectos</t>
    </r>
    <r>
      <rPr>
        <sz val="10"/>
        <color theme="1"/>
        <rFont val="Segoe UI"/>
        <family val="2"/>
      </rPr>
      <t xml:space="preserve"> apoyados con $9.494.224.056 millones de financiación.  
</t>
    </r>
    <r>
      <rPr>
        <b/>
        <sz val="10"/>
        <color theme="1"/>
        <rFont val="Segoe UI"/>
        <family val="2"/>
      </rPr>
      <t>- Implementación de la política de Ética de la investigación, Bioética e Integridad Científica:</t>
    </r>
    <r>
      <rPr>
        <sz val="10"/>
        <color theme="1"/>
        <rFont val="Segoe UI"/>
        <family val="2"/>
      </rPr>
      <t xml:space="preserve"> Se tienen los resultados del cuestionario aplicado para elaborar la Línea de Base de la Política.  Al cierre del cuarto trimestre se tienen como entregables 4 documentos con la siguiente relevancia: 1. Lineamientos mínimos para la conformación y el funcionamiento de comités de ética de la investigación-CEI: estos lineamientos han sido elaborados con el aporte de los Nodos regionales de la RED Nal de CEI-CB y el Centro de pensamiento en Ética de la UN, mediante una metodología detallada en el documento de lineamientos. 2. Principios y conflictos éticos en CTeI: este documento recoge las conclusiones del trabajo realizado en la Mesa de Institucionalidad con actores y algunos Nodos sobre dilemas y conflictos éticos, además con los cuales se plantearon los principios que señala el documento. 3.  Diagnósticos de necesidades de formación en CTeI: Este documento recoge los resultados logrados hasta ahora sobre el Proyecto de Necesidades de formación en Ética de la Investigación, Bioética e Integridad científica, liderado por la Mesa de formación. 4. Informe: Red Nacional CEI-CB: recoge los resultados de la RED: i) CEI y CB inscritos a la RED ii) algunas de las actividades realizadas por la RED y/o por algunos Nodos de la misma.
</t>
    </r>
    <r>
      <rPr>
        <b/>
        <sz val="10"/>
        <color theme="1"/>
        <rFont val="Segoe UI"/>
        <family val="2"/>
      </rPr>
      <t xml:space="preserve">- Convocatoria para adelantar nueva fase de ejecución de proyectos I+D+i en recobro mejorado de hidrocarburos: </t>
    </r>
    <r>
      <rPr>
        <sz val="10"/>
        <color theme="1"/>
        <rFont val="Segoe UI"/>
        <family val="2"/>
      </rPr>
      <t>dio apertura en el mes de abril de 2019. Se implementaron estrategias de divulgación entre las cuales se incluyen envió de correos a las Vicedecanaturas de investigación de las posibles universidades y grupos de investigación interesados en participar. Adicionalmente, los términos de referencia fueron presentados en la VII Escuela de Verano realizada en la Universidad Nacional de Colombia sede Medellín – Facultad de Minas el día 31 de mayo de 2019 y en la Agencia Nacional de Hidrocarburos el día 14 de junio de 2019. El cierre de la convocatoria fue el pasado 31 de julio de 2019. Para el 4to trimestre los resultados definitivos fueron publicados el 31 de octubre, logrando financiar</t>
    </r>
    <r>
      <rPr>
        <b/>
        <sz val="10"/>
        <color theme="1"/>
        <rFont val="Segoe UI"/>
        <family val="2"/>
      </rPr>
      <t xml:space="preserve"> 3 proyectos</t>
    </r>
    <r>
      <rPr>
        <sz val="10"/>
        <color theme="1"/>
        <rFont val="Segoe UI"/>
        <family val="2"/>
      </rPr>
      <t xml:space="preserve"> de investigación con $5.479.375.670 millones de pesos de financiación. 
</t>
    </r>
    <r>
      <rPr>
        <b/>
        <sz val="10"/>
        <color theme="1"/>
        <rFont val="Segoe UI"/>
        <family val="2"/>
      </rPr>
      <t>- Convocatoria de proyectos de I+D+i para el fortalecimiento del planeamiento minero- energético:</t>
    </r>
    <r>
      <rPr>
        <sz val="10"/>
        <color theme="1"/>
        <rFont val="Segoe UI"/>
        <family val="2"/>
      </rPr>
      <t xml:space="preserve"> desde el 7 de junio se abre la convocatoria, se espera recibir propuestas hasta el 2 de agosto de 2019 a las 4:00 pm, realizar verificación de requisitos mínimos del 5 agosto al 9 agosto y el proceso de evaluación del 16 de agosto al 14 de octubre. En el 4to trimestre se publica el banco de proyectos elegibles el 17 de noviembre entregando </t>
    </r>
    <r>
      <rPr>
        <b/>
        <sz val="10"/>
        <color theme="1"/>
        <rFont val="Segoe UI"/>
        <family val="2"/>
      </rPr>
      <t>5 proyectos</t>
    </r>
    <r>
      <rPr>
        <sz val="10"/>
        <color theme="1"/>
        <rFont val="Segoe UI"/>
        <family val="2"/>
      </rPr>
      <t xml:space="preserve"> elegibles financiados con $1.900.329.858 millones.
</t>
    </r>
    <r>
      <rPr>
        <b/>
        <sz val="10"/>
        <color theme="1"/>
        <rFont val="Segoe UI"/>
        <family val="2"/>
      </rPr>
      <t>- Invitación para presentar proyectos de CTeI en salud ambiental relacionados con contaminación por vertimiento de hidrocarburos:</t>
    </r>
    <r>
      <rPr>
        <sz val="10"/>
        <color theme="1"/>
        <rFont val="Segoe UI"/>
        <family val="2"/>
      </rPr>
      <t xml:space="preserve"> la invitación cerró el pasado 8 de abril de 2019. Durante el periodo de apertura no se registró ninguna propuesta, quedando desierta la invitación. En el comité técnico del 11 de julio se decide reabrir la invitación para que tenga un periodo de apertura del 23 de agosto al 03 de octubre. En el 4to trimestre se hace entrega de los resultados definitivos el 26 de noviembre entregando resultados de </t>
    </r>
    <r>
      <rPr>
        <b/>
        <sz val="10"/>
        <color theme="1"/>
        <rFont val="Segoe UI"/>
        <family val="2"/>
      </rPr>
      <t xml:space="preserve">2 proyectos </t>
    </r>
    <r>
      <rPr>
        <sz val="10"/>
        <color theme="1"/>
        <rFont val="Segoe UI"/>
        <family val="2"/>
      </rPr>
      <t xml:space="preserve">con $1.981.367.251 millones.
</t>
    </r>
    <r>
      <rPr>
        <b/>
        <sz val="10"/>
        <color theme="1"/>
        <rFont val="Segoe UI"/>
        <family val="2"/>
      </rPr>
      <t xml:space="preserve">- Invitación a presentar proyectos de Investigación + Creación en artes – InvestigArte: </t>
    </r>
    <r>
      <rPr>
        <sz val="10"/>
        <color theme="1"/>
        <rFont val="Segoe UI"/>
        <family val="2"/>
      </rPr>
      <t xml:space="preserve">busca fortalecer los grupos de investigación en las áreas artísticas con miras a disminuir la brecha en la generación de conocimiento en el sector de las artes y el patrimonio cultural, desde el programa de Ciencias Humanas, Sociales y Educación de la Dirección de Fomento a la Investigación se generó la iniciativa InvestigArte. Los términos de referencia fueron construidos con el apoyo de la Dirección de Mentalidad y Cultura en donde se incorporan temáticas asociadas a la economía naranja y a investigación en artes y grupos de investigación de categoría C y reconocidos. En el 4to trimestre se evalúa y se define un banco de propuestas elegibles de </t>
    </r>
    <r>
      <rPr>
        <b/>
        <sz val="10"/>
        <color theme="1"/>
        <rFont val="Segoe UI"/>
        <family val="2"/>
      </rPr>
      <t>10 proyectos</t>
    </r>
    <r>
      <rPr>
        <sz val="10"/>
        <color theme="1"/>
        <rFont val="Segoe UI"/>
        <family val="2"/>
      </rPr>
      <t xml:space="preserve"> de investigación de esta nueva línea de convocatoria con $1.953.000.000 millones de financiación. 
</t>
    </r>
    <r>
      <rPr>
        <b/>
        <sz val="10"/>
        <color theme="1"/>
        <rFont val="Segoe UI"/>
        <family val="2"/>
      </rPr>
      <t>- Invitación Innovación Educativa desde la Primera Infancia:</t>
    </r>
    <r>
      <rPr>
        <sz val="10"/>
        <color theme="1"/>
        <rFont val="Segoe UI"/>
        <family val="2"/>
      </rPr>
      <t xml:space="preserve"> Esta invitación entregó resultados en el 4to trimestre en donde se recibieron 11 propuestas de las cuales se definen el 17 de diciembre</t>
    </r>
    <r>
      <rPr>
        <b/>
        <sz val="10"/>
        <color theme="1"/>
        <rFont val="Segoe UI"/>
        <family val="2"/>
      </rPr>
      <t xml:space="preserve"> 4 proyectos</t>
    </r>
    <r>
      <rPr>
        <sz val="10"/>
        <color theme="1"/>
        <rFont val="Segoe UI"/>
        <family val="2"/>
      </rPr>
      <t xml:space="preserve"> de investigación apoyados con $996.380.174 millones de pesos para la financiación de estos proyectos, estos proyectos se manejan dentro de la siguiente forma: en la línea de educación inicial diversa e inclusiva tres (3) propuestas y en la línea de educación inicial de calidad en el marco de la atención integral una (1) propuesta.
</t>
    </r>
    <r>
      <rPr>
        <b/>
        <sz val="10"/>
        <color theme="1"/>
        <rFont val="Segoe UI"/>
        <family val="2"/>
      </rPr>
      <t>- Invitación evaluación del desempeño para una Gestión Pública efectiva:</t>
    </r>
    <r>
      <rPr>
        <sz val="10"/>
        <color theme="1"/>
        <rFont val="Segoe UI"/>
        <family val="2"/>
      </rPr>
      <t xml:space="preserve"> Se logra un total de un proyecto como resultado de esta invitación por un valor total de $239.000.000.
</t>
    </r>
    <r>
      <rPr>
        <b/>
        <sz val="10"/>
        <color theme="1"/>
        <rFont val="Segoe UI"/>
        <family val="2"/>
      </rPr>
      <t xml:space="preserve">- Invitación a presentar propuestas para el fortalecimiento de centros autónomos de investigación e institutos o centros públicos de I+D, reconocidos por Colciencias: </t>
    </r>
    <r>
      <rPr>
        <sz val="10"/>
        <color theme="1"/>
        <rFont val="Segoe UI"/>
        <family val="2"/>
      </rPr>
      <t>Durante el periodo 01 de abril junio 30 de 2019 se realizaron reuniones entre los Programas Nacionales de Mar y recursos Hidrobiológicos, Ambiente, Biodiversidad y Hábitat y Ciencias Básicas para establecer los términos de referencia, para presentar propuestas para el fortalecimiento de centros autónomos de investigación e institutos o centros públicos de I+D, reconocidos por Colciencias. Se definió realizar una invitación y no una convocatoria, dado que a la fecha se encuentran reconocidos por Colciencias catorce (14) centros autónomos de investigación e institutos o centros públicos de I+D, y se establecieron los términos de referencia de la invitación. 
Se estableció que a través de la invitación se fortalecerán diez (10) centros autónomos de investigación e institutos o centros públicos de I+D con reconocimiento vigente por Colciencias. Se acordó con la Dirección de Mentalidad y Cultura de Colciencias, la inclusión de un joven investigador con cargo a Colciencias para cada una de las diez (10) propuestas que resulten beneficiadas en la invitación. Igualmente, la Dirección de Mentalidad y Cultura realiza un aporte de $298.121.760 de pesos para financiar los diez (10) jóvenes investigadores e innovadores en la modalidad de beca – pasantía por un periodo de un año. 
En el mes de agosto se recibieron 10 propuestas de planes de fortalecimiento, de las cuales la oficina de registro realizo su revisión y ajuste de requisitos mínimos a 6 propuestas, en la subsanación de requisitos mínimos las 6 propuestas ajustaron los requisitos mínimos cumpliendo los términos de la invitación al corte del 30 de septiembre se encuentran las 10 propuestas en evaluación. Como resultado de la evaluación se determinó que solamente</t>
    </r>
    <r>
      <rPr>
        <b/>
        <sz val="10"/>
        <color theme="1"/>
        <rFont val="Segoe UI"/>
        <family val="2"/>
      </rPr>
      <t xml:space="preserve"> 8 proyectos</t>
    </r>
    <r>
      <rPr>
        <sz val="10"/>
        <color theme="1"/>
        <rFont val="Segoe UI"/>
        <family val="2"/>
      </rPr>
      <t xml:space="preserve"> se podrían financiar con un valor total de financiación de $7.856.739.470 de pesos.  
</t>
    </r>
    <r>
      <rPr>
        <b/>
        <sz val="10"/>
        <color theme="1"/>
        <rFont val="Segoe UI"/>
        <family val="2"/>
      </rPr>
      <t>- La Convocatoria 843-2019 para financiar proyectos de CTeI en salud y consolidar las capacidades técnicas y científicas de institutos</t>
    </r>
    <r>
      <rPr>
        <sz val="10"/>
        <color theme="1"/>
        <rFont val="Segoe UI"/>
        <family val="2"/>
      </rPr>
      <t xml:space="preserve"> públicos de I+D y Centros autónomos de investigación, estuvo abierta del 29 de marzo al 18 de junio de 2019. Al cierre de la convocatoria se registraron 19 propuestas las cuales se encuentran en revisión y ajuste de requisitos. De las 19 propuestas 6 quedaron en el banco preliminar de elegibles. 
El 17 de octubre se entregan los resultados definitivos de la invitación en donde quedaron seleccionados para ser financiados </t>
    </r>
    <r>
      <rPr>
        <b/>
        <sz val="10"/>
        <color theme="1"/>
        <rFont val="Segoe UI"/>
        <family val="2"/>
      </rPr>
      <t>6 proyectos</t>
    </r>
    <r>
      <rPr>
        <sz val="10"/>
        <color theme="1"/>
        <rFont val="Segoe UI"/>
        <family val="2"/>
      </rPr>
      <t xml:space="preserve"> de investigación de CteI apoyados con $5.964.822.745 de pesos
</t>
    </r>
    <r>
      <rPr>
        <b/>
        <sz val="10"/>
        <color theme="1"/>
        <rFont val="Segoe UI"/>
        <family val="2"/>
      </rPr>
      <t>-  23 Proyectos asociados</t>
    </r>
    <r>
      <rPr>
        <sz val="10"/>
        <color theme="1"/>
        <rFont val="Segoe UI"/>
        <family val="2"/>
      </rPr>
      <t xml:space="preserve"> a movilidades académicas con Europa 836 y Stic Math Amsud.
</t>
    </r>
    <r>
      <rPr>
        <b/>
        <sz val="10"/>
        <color theme="1"/>
        <rFont val="Segoe UI"/>
        <family val="2"/>
      </rPr>
      <t>Conclusiones y recomendaciones</t>
    </r>
    <r>
      <rPr>
        <sz val="10"/>
        <color theme="1"/>
        <rFont val="Segoe UI"/>
        <family val="2"/>
      </rPr>
      <t xml:space="preserve">
Como parte de las conclusiones de las sesiones de concertación de la Planeación Estratégica, se mantiene la recomendación de distribuir más los resultados en la vigencia en la medida que permita el proceso de contratación y la asignación de recursos de la entidad de forma que no se tengan acumulados los resultados al cuarto trimestre, este efecto se ve reflejado también en la ejecución presupuestal, acerca de no dejar planeados la obtención de los resultados y obligación de recursos para el final del año.
A pesar de la advertencia frente a la iniciativa de creación de pactos para incentivar el Desarrollo Tecnológico y la Innovación en el área de Ciencias Médicas y de la Salud no se logró evidenciar una alternativa que lograra alcanzar la meta definida. 
Se debe procurar concretar las acciones de iniciativas que se van a desarrollar desde el inicio de la vigencia dado que los ajustes y cambios han generado cambios en otros planes y en la determinación de las metas en los diferentes periodos.  
Es importante que los convenios que dan paso a las iniciativas terminen el proceso de legalización y cierre completo contractual para poder dar paso formal a las iniciativas de forma correcta con frente a los procedimientos.  
Se recuerda al área técnica que para el proceso de un mecanismo de financiación se debe asegurar que las plataformas en donde se presentarán las propuestas deben estar configuradas y parametrizadas antes de la apertura del mecanismo.  
Es importante recordar que los mecanismos de financiación deben derivarse de la estructuración de una ficha de instrumentos avalada por las directivas de la entidad.
</t>
    </r>
  </si>
  <si>
    <t>Se mide de acuerdo a lo asignado al bienio 2021-2022</t>
  </si>
  <si>
    <t>20,3%
Esto teniendo en cuenta el cupo establecido para el cuatrienio: $4,8 billones</t>
  </si>
  <si>
    <t>Se mide de acuerdo a lo asignado al bienio 2021-2023</t>
  </si>
  <si>
    <t>Desde la iniciativa de "Monitorear los artículos científicos publicados en revistas de alto impacto y las citaciones de impacto en producción científica de colombianos en colaboración internacional", se reporta la información desde la base desde SCImago Research Group quienes continuarán consolidando la información de artículos para 2019. Es así como el número de artículos científicos publicados en revistas de alto impacto para el cuarto trimestre del año 2019 por autores colombianos para las 27 áreas de conocimiento es de 12.388 artículos; es decir se ha cumplido el 100% respecto a la meta proyectada para el período. Es pertinente mencionar que las revistas al estar multicategorizadas, muestran un escenario en el cual un mismo artículo puede estar contabilizado en más de un área temática; por lo tanto, el número de artículos reportado por área temática no suma el total de artículos reportados por trimestre que es de 12.388. Medicina 13.417%, Ingeniería 9.193%, Agricultura y Ciencias Biológicas 8.331%, Ciencias de la Computación 7.391%, Ciencias Sociales 7.154%, Física y Astronomía 6.311%, Bioquímica - genética y biología molecular 4.892% como porcentaje de aporte al indicador. Estas áreas suman un poco más del 55% del aporte al indicador de un total de 27 áreas temáticas. 
Al respecto de la visibilidad y seguimiento a la producción científica mundial en enero de la presente vigencia se oficializa la conformación del Consorcio Nacional para la adquisición de recursos bibliográficos internacionales que se requieren para el fortalecimiento de la capacidad nacional de investigación e innovación con el fin de poder generar valor en los procesos de investigación y de producción del país. En el tercer trimestre se desarrolló una reunión general del Esquema de Gobernanza cuyo objetivo era realizar un balance de la gestión del Consorcio Colombiano y comenzar la preparación de la negociación de productos digitales, vigencia 2020. Se suscribió el Convenio Especial de Cooperación 145/744 de 2019 con el propósito de articular y apoyar estrategias orientadas a la gestión de acceso y uso de la información científica mundial encaminadas a generar valor en los procesos de investigación de las IES colombianas y demás instituciones científicas y académicas y, así mismo, incrementar el impacto de los resultados de investigación en el país. Se realizó el webinar “Buenas Prácticas en la definición y estructuración de artículos de investigación. Casos de éxito”. Un espacio en el que autores representativos de cada casa editorial contaron sus mejores prácticas. Se da la participación de Colciencias en las reuniones de negociación para la vigencia 2020, con las siguientes casas editoriales internacionales: Oxford University Press, Taylor &amp; Francis, Springer Nature, Elsevier y Sage Publishing. Durante el último trimestre se realizaron reuniones en las cuales se definió el sistema de gobernanza del convenio y se definieron las actividades de seguimiento del convenio derivado (788-2019) entre el FFJC, Consortía y ASCUN. Además, se respondieron encuestas, se desarrollaron dos talleres uno de Bibliotecas Científicas y otro de Inteligencia Científica. 
Al respecto de la implementación de los modelos cienciométricos: Resultados preliminares Convocatoria 830 – Publindex: Se recibieron propuestas de 570 revistas de las cuales 540 recibieron aval institucional, este balance muestra un nivel mayor de inscripciones en 58 revistas, de forma similar hay que comentar que 15 de las revistas perdieron el aval institucional.   De acuerdo con la información de los índices citacionales SJR y JCR para el proceso hay 17 revistas colombianas en el JCR de las cuales 16 están participando en el proceso; por otro lado, en el SJR están incluidas un total de 93 revistas colombianas, de las cuales hay 8 que no se encuentran participando en el proceso y 2 que están inscritas y no fueron avaladas por la institución editora. En este proceso en el conteo de personas participantes se tiene que hay: 26.698 autores, 8.789 de comité editorial/científico, 1.527 editores, 20.637 evaluadores para un total de 57.651 de los cuales 11.563 registros repetidos.  
En general el índice queda conformado con 273 revistas distribuidas así: Ciencias Agrícolas 12, Ciencias Médicas y de la Salud 38, Ciencias Naturales 21, Ciencias Sociales 127, Humanidades 43, Ingeniería y Tecnología 32. De estas se tienen 3 revistas en categoría A1, 10 revistas en categoría A2, 118 revistas en categorías B y 142 revistas en categorías C. La distribución de revistas por departamento muestra a Bogotá con el mayor número de revistas clasificadas con un total de 180, seguido por Antioquia y Atlántico con 42 y 25, respectivamente. Al respecto de las categorías estas 273 revistas quedan clasificadas así: A1 – 3, A2 – 10, B – 118, C – 142.
Al respecto de la convocatoria 833 Convocatoria Reconocimiento y Medición de Grupos de Investigación, Desarrollo Tecnológico o de Innovación y para el Reconocimiento de Investigadores del SNCTeI – 2018, se obtuvo un total de 5.300.697 productos avalados, entre los productos que se registran en CvLAC y GrupLAC, en donde se dan incrementos del 100% en colecciones científicas y colecciones no avaladas. Al finalizar la convocatoria se encuentran 8.032 grupos de los cuales 6.354 se inscribieron al proceso de calificación,  364 registros de grupos no tienen al menos dos (2) integrantes activos en la ventana de observación, 130 registros de grupo no tienen por lo menos un (1) año de existencia, en la ventana de observación establecida, 800 registros de grupo no tienen por lo menos un (1) proyecto en ejecución dentro de la ventana de observación, 185 registros de grupo, el líder no tenía al menos formación de pregrado, 2000 registros de grupos no tienen los productos de nuevo conocimiento o desarrollo tecnológico requeridos en el período observado, 1054 registros de grupos no tienen los productos de nuevo conocimiento o desarrollo tecnológico requeridos en el período observado. Al respecto de la convocatoria 833 de 2018 se recibieron 4.649 solicitudes de aclaración de diferentes tipologías. De los 5.300.697 productos participantes en todo el proceso, 16054 productos fueron incluidos en los resultados finales (que representan aproximadamente un 0,302% del total de productos) y 1.954 fueron excluidos de la Convocatoria.
Al respecto del reconocimiento de investigadores se obtuvo de forma preliminar: investigador senior 2.360, investigador asociado 4.231 e investigador junior 9.972 para un total de 16.563 investigadores. Finalmente, en el reporte final de la convocatoria se tienen 16.799 investigadores reconocidos distribuidos de la siguiente forma: investigador senior 2.473, investigador asociado 4.349 e investigador junior 9.921 e investigador emérito 56 investigadores.    
Frente a la revisión de la aplicación del modelo de clasificación de grupos de investigación el proceso se realizó para los 5.598 grupos que
alcanzaron el reconocimiento en esta ejecución y que se encuentran inscritos para la medición arrojando los siguientes resultados: 
Categoría A1= 717 grupos, A= 1.023 grupos, B=1.285 grupos, C=2.328 grupos, Reconocidos=236 grupos y de los reconocidos no inscritos se tienen 183 para un total de 5.772 grupos de investigación reconocidos.
Para efectos de la iniciativa de Reconocimiento de Centros: Desde la apertura del proceso (10 de marzo de 2017) se han tramitado 57 solicitudes de reconocimiento como "Centro de Investigación" para un total de 38 centros reconocidos de la siguiente manera: 12 Institutos públicos, 26 Centros de investigación. Durante el primer semestre del 2019 se han tramitado 7 solicitudes con el siguiente resultado: 2 centros de investigación reconocidos, 1 No reconocido, 1 En espera de la resolución de reconocimiento, 3 En evaluación. 
Durante el tercer trimestre del año se recibió y tramitó una solicitud de reconocimiento de centros de investigación. La solicitud surtió el procedimiento y como resultado de la notificación por parte de la secretaría general de Colciencias con resolución es ser reconocido por la entidad como Centro Autónomo. Al corte del tercer trimestre, se cuenta con un total de 38 centros de investigación reconocidos. Para el cuarto trimestre se reciben dos solicitudes de centros de las cuales una es a comienzos de trimestre y la otra a mediados, dando como resultado un centro reconocido y el otro está en proceso de evaluación, dejando como resultado en la vigencia 2019 queda un total de 42 centros reconocidos de los cuales se tienen 25 centros autónomos y 17dependientes (ya que uno de los centros perdió su vigencia en el presente año). Durante el año 2019 se tramitaron 10 solicitudes de reconocimiento como centro de investigación, de las cuales 8 dieron un resultado positivo.
Desde la apertura del proceso en marzo de 2017 se han tramitado un total de 60 solicitudes y se cuenta con un resultado de 42 Centros/Institutos de investigación con reconocimiento vigente.
Al respecto del impacto en de las evaluaciones de desempeño se tuvo un total de 1399 evaluaciones de desempeño de evaluadores en el segundo semestre del año, los programas o estrategias que más tienen evaluaciones son:
Beneficios tributarios       161 
PNCTEI (Prog. Nac. de Ciencia y Tecnología en CTeI)  720 
Regalías        418
A partir de estos resultados se tienen conclusiones de las cuales de los 1.399 volvería a contratar 1.289 evaluadores equivalente al 92%, quizás volverían a contratar 76 evaluadores equivalentes al 0.54% y 34 evaluadores que definitivamente no volverían a contratar equivalentes al 0.24% que básicamente tienen 3 razones para tener este resultado: 1. Impuntualidad en la entrega de evaluaciones, 2. Baja calidad en los conceptos de evaluaciones, 3. Inasistencia al panel de evaluación. Se tiene una distribución de evaluaciones negativas por gran área de conocimiento: Ciencias agrícolas 4 evaluadores, ciencias médicas y de la salud 9 evaluadores, ciencias naturales 3 evaluadores, ciencias sociales 6 evaluadores e ingeniería y tecnología 12 evaluadores. Contrario a este resultado se tuvo evaluaciones sobresalientes por nacionalidad de los cuales 54 son de Colombia, 1 de España, 1 de Argentina y 1 de Francia.  
Con relación al aumento de las publicaciones de los investigadores nacionales y la presencia de las revistas científicas nacionales en índices situacionales de alto impacto, a través de la estrategia "Currículo del editor", con un balance que a continuación se registra:  512 editores inscritos, 18 retirados, 446 revistas asociadas, 348 planes de mejoramiento en el desarrollo de las 4 cohortes del programa de formación compuestos por estrategias en 7 dimensiones. Los planes de mejoramiento constituyen el único producto entregable en el diseño e implementación del curso virtual.  Es así como de los 512 se retiraron 18 y de los restantes 494 solo 348 aprobaron el curso. Durante el tercer trimestre, se trabajó el contenido para el Nivel II del curso virtual “Currículo del Editor”, propuesto por SCimago Research Group y dirigido por el grupo de cienciometría de Colciencias, atendiendo las solicitudes manifestadas por los editores de las revistas científicas, en su valoración de los módulos del curso virtual y talleres presenciales, la distribución de la intensidad horaria queda de la siguiente forma: el 85% para el desarrollo virtual y el 15% para el desarrollo presencial. Con una duración de 70 horas de impartición total. Inicia con 60 horas de modalidad virtual distribuida en seis unidades, y continúa con un taller presencial de 10 horas y cierra con el acompañamiento de 4 horas a 30 revistas que cumplan con los criterios de
participación. Este curso de desarrollará en 3 cohortes de 50 participantes cada una. Para el 4to trimestre, se realizó la actualización del listado de revistas extranjeras homologadas 2019, teniendo en cuenta la información producida por los Sistemas de Indexación y Resumen – SIR reconocidos por Colciencias para realizar el proceso. Se trabajó con un total de 27.266 registros, de los cuales 1.288 no son Journal Citation Report - JCR, 455 revistas son canceladas, 110 son revistas colombianas, 1.729 se encuentran descontinuadas. Se consolidó la información y se estableció el listado de revistas homologadas conformada por 23.688 revistas homologadas.
Respecto a la homologación del año 2018 aumentó el número de revistas homologadas para la actualización del año 2019 de 22.934 a 23.688.
Para el fortalecimiento de los modelos cienciométricos, en primer trimestre de la vigencia se ha continuado con las mesas de trabajo entre Colciencias y la Asociación de Facultades de Ciencias Sociales y Humanidades durante estas mesas se recibieron observaciones acerca de los productos “Colecciones científicas” y “Nuevos registros científicos” por parte del Instituto de Investigación de Recursos Biológicos Alexander von Humboldt. Las propuestas e información remitida a Colciencias serán tenidas en cuenta para la revisión y posible ajuste de las validaciones de los productos “Colecciones científicas” y “Nuevos registros científicos” en el Modelo de Reconocimiento y Medición de Grupos de Investigación e Investigadores” para una próxima Convocatoria.   Durante segundo trimestre de 2019 no fueron programadas mesas técnicas de trabajo del modelo cienciométrico. En el tercer trimestre de 2019 se elaboró el documento propuesta para una invitación para realizar la revisión y actualización de las bases bibliográficas reconocidas por Colciencias como Sistemas de Indexación y Resumen - SIR, para validar los criterios de visibilidad e impacto en Modelo de Clasificación de Revistas Científicas Nacionales. En el 4to trimestre para la propuesta de revisión de métricas de evaluación de revistas científicas nacionales se tuvo en cuenta los resultados de la Convocatoria 830 de 2018 para Indexación de Revistas Científicas Colombianas Especializadas y la aplicación de varias simulaciones. En dicha propuesta se encuentran los datos generales de los resultados de la convocatoria y se describen los resultados o análisis realizados de las simulaciones relacionadas con aumentar el umbral del H5 de 2 a 3 citaciones, revistas que se encuentran en el cuartil 1 del H5 quedarían clasificadas en la categoría C, revistas que se encuentran en el cuartil 1 y 2 del H5 quedarían clasificadas en categoría C, aumentar el porcentaje en el Criterio C3 de 70 a 80% Comité editorial / científico filiación externa a la entidad editora, etc. Estas son parte de las propuestas que se tienen como parte de las conclusiones de las simulaciones. Esto con el fin de ser el insumo para la evaluación de las revistas en el siguiente proceso de indexación.
Conclusiones y recomendaciones: Al respecto de los reportes de los pares evaluadores se recomienda ser divulgado de manera que quienes optan por tomar los servicios de estos tengan información actualizada de estos para tener la mejor opción, así como la frecuencia, frente al análisis realizado, de forma que permita la toma de decisiones para mejoras al proceso y que los resultados al respecto de las calificaciones de pares con un nivel de cumplimiento o de puntualidad poco satisfactorio sirva para mejorar indicadores de cumplimiento y de calidad de las evaluaciones de propuestas. Hay una gran oportunidad de mejorar y de fortalecer el proceso. 
Se debe ser más concreto en las conclusiones de los resultados de convocatorias de medición y tener en cuenta que los resultados tienen lectura también de la ciudadanía de manera que se puedan interpretar de forma fácil para toda la comunidad interesada.</t>
  </si>
  <si>
    <t>Al respecto del indicador de citaciones de impacto en producción científica y colaboración internacional fue proyectado para el último trimestre del año, el cual se cumplió al 100% con un resultado de 0.89%. Se debe entender que este indicador compara el número medio de citas de las publicaciones de un dominio (país) con el número medio de citas de la producción mundial en un mismo período y área temática.
El indicador de impacto normalizado, de tendencia central, caracteriza la calidad de la producción de grandes comunidades y permite comparaciones validas con otros dominios nacionales, independientemente del tamaño absoluto de los mismos. En general, Colombia en el contexto de los países de América Latina (Brasil, México, Argentina, Chile, Colombia), se sitúa en impacto normalizado por detrás de Chile y Argentina, y por sobre México y Brasil.</t>
  </si>
  <si>
    <r>
      <t xml:space="preserve">A corte cuarto trimestre de 2019, se realizaron las acciones pertinentes para el cumplimiento del indicador “Niños, niñas y adolescentes (NNA) certificados en procesos de fortalecimiento de sus capacidades en investigación y creación a través del Programa Ondas y sus entidades aliadas”, al cual se le da cumplimiento del 100%, y se supera la meta establecida de 3500 por 3776 niños, niñas y adolescentes certificados en procesos de fortalecimiento de sus capacidades a través del programa Ondas. Esta meta de 3776 niños, niñas y adolescentes certificados se obtiene gracias a los convenios firmados con los departamentos Huila, Antioquia y Caldas a través del Recurso General de la Nación. 
Adicionalmente se destaca la siguiente gestión entorno al desarrollo de  las iniciativas estrategias del Programa Ondas:
'En lo relativo a la </t>
    </r>
    <r>
      <rPr>
        <b/>
        <u/>
        <sz val="10"/>
        <rFont val="Segoe UI"/>
        <family val="2"/>
      </rPr>
      <t>Gestión territorial del Programa Ondas</t>
    </r>
    <r>
      <rPr>
        <sz val="10"/>
        <rFont val="Segoe UI"/>
        <family val="2"/>
      </rPr>
      <t xml:space="preserve">, en el tercer trimestre se organizó el cronograma para las jornadas de socialización de la Convocatoria del SGR - Fondo de CTI - para la conformación de un listado de propuestas de proyectos elegibles para la apropiación social de la CTeI y vocaciones para la consolidación de una sociedad del conocimiento de los territorios. Se hace seguimiento al convenio de los departamentos de Caldas y Cesar. Para el convenio 1001530 suscrito entre la Fundación Restrepo Barco y la Caja de Compensación del Cesar COMFACESAR, se identificó la necesidad de realizar la solicitud de una prórroga por un periodo de tres meses con el fin de dar cumplimiento a todas las actividades estipuladas en el convenio. Se lograron legalizar los convenios con los departamentos de Risaralda, Tolima y Guaviare. Se definen también las actividades del convenio con Huila y se solicita un nuevo convenio con la Universidad Tecnológica de Bolívar y la ACAC.
Con recursos del Sistema General de Regalías SGR se trabajó en el procedimiento de verificación del estado de reconocimiento y homologación de entidades del SNCTI para convocatorias públicas, abiertas y competitivas del FCTEI del SGR. Adicionalmente se prestó asistencia técnica, se evalúa y se aprueba en el marco del OCAD el proyecto “Fortalecimiento de las vocaciones científicas en niños, adolescentes y jóvenes mediante la implementación del programa ondas en el Departamento del Chocó”. Se realiza una mesa técnica para el proyecto “Fortalecimiento del programa Ondas del Archipiélago de San Andrés Providencia y Santa Catalina” y se desarrolla la primera reunión del comité técnico del proyecto “Fortalecimiento de las Vocaciones Científicas en Niños, Adolescentes y Jóvenes Mediante la Implementación del Programa Ondas en Arauca”. 
Al respecto de los </t>
    </r>
    <r>
      <rPr>
        <b/>
        <u/>
        <sz val="10"/>
        <rFont val="Segoe UI"/>
        <family val="2"/>
      </rPr>
      <t>Lineamientos pedagógicos y metodológicos,</t>
    </r>
    <r>
      <rPr>
        <sz val="10"/>
        <rFont val="Segoe UI"/>
        <family val="2"/>
      </rPr>
      <t xml:space="preserve"> Durante el 2019 se desarrollaron de distintas acciones para el fortalecimiento de capacidades de actores Ondas, relacionadas con la construcción del Plan de Fortalecimiento de Capacidades de actores Ondas, que fue construido con las entidades coordinadoras cuya implementación del Programa se financia a través del SGR.
Se brindó acompañamiento presencial y virtual por demanda a las entidades que implementan el Programa Ondas tanto para la planeación como para el desarrollo de talleres para maestros coinvestigadores y asesores pedagógicos del Programa.
Se gestionaron espacios de fortalecimiento de actores Ondas, según lo descrito en los reportes de gestión para el último trimestre del año 2019 que involucraron a asesores Ondas y maestros coinvestigadores.
Respecto a </t>
    </r>
    <r>
      <rPr>
        <b/>
        <u/>
        <sz val="10"/>
        <rFont val="Segoe UI"/>
        <family val="2"/>
      </rPr>
      <t>Proyectos especiales,</t>
    </r>
    <r>
      <rPr>
        <sz val="10"/>
        <rFont val="Segoe UI"/>
        <family val="2"/>
      </rPr>
      <t>Para el cuarto trimestre se realizó seguimiento a la implementación del proyecto Globe de Educación y Prevención del Zika en 17 instituciones educativas de 11 municipios del departamento del Atlántico y 6 instituciones educativas del departamento del Huila. Por otro lado se realizaron procesos de planeación y convocatoria para los talleres con funcionarios de secretarías de salud de los municipios de Tuluá (Valle del Cauca), Teruel y La Plata (Huila),  con estas acciones, se continua con los procesos de formación a maestros y la participación de niños, niñas y adolescentes en proyectos especiales para el fomento de su vocación científica y de creación. Se elaboró convenio de cooperación entre el FFJC y la Universidad Antonio Nariño para el desarrollo de las olimpiadas internacionales de Astronomía y Astrofísica, Aprobado de acuerdo con el acta No 52 comité de Subdirección del 12 de diciembre de 2019.
Se solicitó a la ACAC como administradora de proyectos de la DMC realizar un convenio especial de cooperación entre Hypercubus y la ACAC, con el objeto de " Aunar esfuerzos técnicos, administrativos y financieros para el desarrollo del pilotaje del proyecto especial Ondas 4.0 Laboratorio en las Escuelas Normales Superiores focalizadas por Minciencias en el marco de la estrategia Ondas Investiga y Crea". Como evidencia se anexa el convenio o los TDR.
De esta forma, se cierra el 2019 con la participación de 1.080 niños, niñas y adolescentes en proyectos especiales para el fomento de su vocación científica y de creación con las estrategias:  Clubes de Ciencia de la Frontera e investigaciones asociadas al proyecto de educación y prevención del zika del programa GLOBE. Además, se logró la vinculación de 142 maestros formados en los protocolos de medición científica y las actividades educativas de GLOBE.
Frente a la e</t>
    </r>
    <r>
      <rPr>
        <b/>
        <sz val="10"/>
        <rFont val="Segoe UI"/>
        <family val="2"/>
      </rPr>
      <t xml:space="preserve">strategia de fortalecimiento Ondas, en </t>
    </r>
    <r>
      <rPr>
        <sz val="10"/>
        <rFont val="Segoe UI"/>
        <family val="2"/>
      </rPr>
      <t xml:space="preserve">el tercer trimestre del año Se ejecutó un (1) Encuentro Regional Ondas 4.0 “Yo amo la ciencia” 2019, Sede Valle, en la ciudad de Santiago de Cali, los días 25, 26 y 27 de septiembre del presente año. En este encuentro participaron como expositores 80 niños, niñas, adolescentes y 40 maestros(as) de 37 grupos de investigación Ondas. 
Adicionalmente, se logró la aprobación de la participación del grupo de investigación “Los Defensores del Agua” del departamento de Antioquia, como expositor con el proyecto de investigación “NIVEL DE CONTAMINACIÓN DE LAS AGUAS QUE CONSUMEN LOS HABITANTES DE LA VEREDA LA FLORIDA DEL MUNICIPIO DE SAN RAFAEL” en la Mostratec Junior 2019, a realizarse del 21 a 25 de octubre de 2019, en el Centro de Eventos FENAC, en la ciudad de Novo Hamburgo, Rio Grande do Sul, Brasil. De forma similar se realizó la etapa de registro (online) de los grupos de investigación: GAIA (Caldas) y Los Jorügot Del Monte (Guainía), como expositores Ondas en la ExpoCiencias Nacional México 2019, a celebrarse del 26 al 29 de noviembre próximo en la Ciudad de Monterrey, Nuevo León, México. Se seleccionaron como beneficiarios de la beca pasantía internacional del PROGRAMA SAKURA PARA EDUCACIÓN MEDIA, el 70% de los estudiantes postulados de instituciones educativas de carácter público, vinculadas al Programa Ondas, distribuidos de la siguiente manera: Atlántico, 4 estudiantes de instituciones educativas públicas, una (1) estudiante de colegio privado, y una (1) estudiante en calidad de suplente; Antioquia, dos (2) estudiantes de instituciones educativas públicas; Valle del Cauca, una (1) estudiante de una institución educativa pública. Por otro lado, se realizó la selección del 30% de los estudiantes de instituciones educativas de carácter privado, vinculadas al Programa Ondas, distribuidos de la siguiente manera: Bolívar, (1) estudiante de colegio privado; y de Huila, (1) estudiante de un colegio privado y una (1) estudiante en calidad de suplente. Del PROGRAMA SAKURA PARA TUTORES, como beneficiario de la beca pasantía internacional se seleccionó un (1) Tutor (maestro coinvestigador Ondas) del departamento de Bolívar.
</t>
    </r>
    <r>
      <rPr>
        <b/>
        <u/>
        <sz val="10"/>
        <rFont val="Segoe UI"/>
        <family val="2"/>
      </rPr>
      <t xml:space="preserve">Implementación de comunidad "Plataforma Héroes Ondas": </t>
    </r>
    <r>
      <rPr>
        <sz val="10"/>
        <rFont val="Segoe UI"/>
        <family val="2"/>
      </rPr>
      <t xml:space="preserve"> Durante el período de este reporte, se realizaron acciones de seguimiento y soporte al uso de la Comunidad Virtual y producción del video de presentación del Plan Padrinos Ondas, adicionalmente, soporte y desarrollo de nuevas funcionalidades de la comunidad virtual y la integración del SIO. Para el cierre  de la vigencia se logró el posicionamiento de la comunidad virtual Héroes Ondas como herramienta de gestión de los encuentros regionales y nacional, la expedición de certificados de dos años de participación en el Programa Ondas; acompañamiento técnico y administrativo a las gestiones relacionadas con la contratación de la firma que brinda soporte y desarrollo a la comunidad virtual para tener nuevas funcionalidades.
De otro lado, se logró dar a conocer el Plan Padrinos Ondas y establecer alianzas con una entidad que entregó reconocimientos a los estudiantes investigadores ganadores en el encuentro nacional y una universidad y personas naturales que iniciarán acompañamiento técnico y metodológico a algunos grupos de investigación.
</t>
    </r>
    <r>
      <rPr>
        <b/>
        <sz val="10"/>
        <rFont val="Segoe UI"/>
        <family val="2"/>
      </rPr>
      <t>Conclusiones/Recomendaciones</t>
    </r>
    <r>
      <rPr>
        <sz val="10"/>
        <rFont val="Segoe UI"/>
        <family val="2"/>
      </rPr>
      <t xml:space="preserve">
La programación de los resultados de niños está concentrada en el último trimestre del año, presentando solo gestión a lo largo de la vigencia, lo que hace que la relatoría de la gestión de estos primeros trimestres del año sea muy clara y muy estratégica enfocada al resultado y a garantizar que los mecanismos procuren siempre el cumplimiento de la meta.
Se destaca el juicio con el que la dirección reporta de manera periódica la gestión de forma mensual en las iniciativas no solo del programa Ondas, también de los otros programas estratégicos de la misma dirección. </t>
    </r>
  </si>
  <si>
    <r>
      <t xml:space="preserve">Con corte a 31 de diciembre de 2019 se registraron un total de 641 jóvenes investigadores e innovadores, logrando así un 94% de cumplimiento frente a la meta anual programa (680), a continuación se mencionan los aportes por estrategia:
</t>
    </r>
    <r>
      <rPr>
        <b/>
        <sz val="10"/>
        <rFont val="Segoe UI"/>
        <family val="2"/>
      </rPr>
      <t xml:space="preserve">- 226 jóvenes de la convocatoria de talento jóven en salud: </t>
    </r>
    <r>
      <rPr>
        <sz val="10"/>
        <rFont val="Segoe UI"/>
        <family val="2"/>
      </rPr>
      <t xml:space="preserve">Se adelantaron los procesos para el trámite de contratación de las 32 instituciones seleccionadas como beneficiarias conformado por 226 jóvenes talento y 108 estrategias de apropiación social de CT. 
</t>
    </r>
    <r>
      <rPr>
        <b/>
        <sz val="10"/>
        <rFont val="Segoe UI"/>
        <family val="2"/>
      </rPr>
      <t xml:space="preserve">- 180 jóvenes de la convocatoria Conectando Conocimiento: </t>
    </r>
    <r>
      <rPr>
        <sz val="10"/>
        <rFont val="Segoe UI"/>
        <family val="2"/>
      </rPr>
      <t xml:space="preserve">La convocatoria tuvo fecha de cierre el 29 de agosto de 2019 que tuvo como resultado el proceso de postulación, se recibieron 200 programas de investigación, con un número total de proyectos integrados de 633. Adicionalmente, se presentaron de manera individual 300 propuestas presentadas en esta modalidad, para un total de 933 proyectos. En los programas se postularon 1.173 Jóvenes Investigadores y en los proyectos 600 jóvenes para un total de 1.773 jóvenes postulados en total. Dado el alto volumen de propuestas recibidas en programas y proyectos, desde la Dirección de Fomento a la Investigación, se solicitó al Comité de Subdirección la aprobación de la Adenda No 1 de la Convocatoria 852, para poder gestionar el proceso de evaluación, publicación del banco preliminar de elegibles, dar respuesta a las solicitudes de aclaración y publicación del banco final de elegibles, se estima que se financien 50 instituciones, 18 programas, 32 proyectos y 180 jóvenes investigadores. 
</t>
    </r>
    <r>
      <rPr>
        <b/>
        <sz val="10"/>
        <rFont val="Segoe UI"/>
        <family val="2"/>
      </rPr>
      <t>- 60 jóvenes de Nexo Industrias Creativas
- 55 jóvenes en alianza en las convocatorias la Dirección de Desarrollo Tecnoógico 
- 56 jóvenes asociados a la convocatorias en regiones
- 46 jóvenes apoyados en el marco de la alianza con el SENA
- 8 jóvenes vinculados asociados a las convocatorias de Centros Autonomos
- 6 Jóvenes apoyados en el marco del Concurso Otto de Greiff
- 4 Jóvenes vinculados a proyectos de investigación en salud</t>
    </r>
  </si>
  <si>
    <t xml:space="preserve">En el marco del cumplimiento de los compromisos en metas en lo que refiere a "Becas, créditos beca para la formación de doctores apoyadas por Colciencias y aliados" con corte a 31 de diciembre se logró el 100% de la meta establecida para la vigencia.
La gestión orientada a logro de los resultados previstos se describe a continuación:
•Programa Becas de Excelencia Doctoral del Bicentenario:  apoyó a 493 profesionales colombianos para cursar sus estudios de doctorado en universidades del país.
•Programa Crédito Beca Colfuturo: La convocatoria cerró en el primer trimestre de 2019. Los resultados de la convocatoria dan cuenta de un total de 150 profesionales seleccionados que llevarán a cabo su doctorado en el exterior y 1.218 estudiantes de maestría en el exterior los resultados de la convocatoria fueron publi-cados el 14 de mayo de 2019 de acuerdo con los mecanismos que dispone Colfuturo para estos fines.
-Para el caso de los estudiantes de doctorado la mayor proporción llevarán a cabos sus estudios en universidades de Estados Unidos (22%), Reino Unido (14%), España (12%), Alemania (9%), Australia (7), Francia (6%) , Canadá (5%) , Brasil y Nueva Zelanda (4% cada uno).
-Los principales departamentos de origen de los estudiantes beneficiados por departamento son los siguientes: Bogotá 50%, Antioquia 9%, Valle 6%, Santander 5%, Atlántico 4%, Caura y Nariño 3% cada uno.
-La distribución por genero de créditos becas de doctorado 36% mujeres y 64% hombres.
-De los créditos becas asignados tanto en maestría como en Doctorado 10 fueron para afrodescen-dientes y 3 para indígenas
•Convocatoria Colciencias Fulbright, a cierre de la convocatoria resultaron seleccionados un total de 40 profesionales e investigadores colombianos que realizarán sus estudios de programas de doctorado en universidades de Estados Unidos que se encuentran en el Academic Ranking of World University – ARWU.
•Doctorado en el Exterior operada por Colciencias, que benefició a 260 profesionales que cursaran sus estudios en programa de doctorado en universidades posicionadas del Ranking General de Shanghái o en instituciones de investigación incluidas en el Nature Index.
•Doctorado SGR Huila: 10 doctores (5 nacional y 5 exterior)Estancias posdoctorales. Este instrumento en 2019 viene implementando dos fases con los siguientes resultados: 
Conclusiones/Recomendaciones
Como parte de la gestión con los departamentos recomendamos definir con mucha precisión y contemplando todos los factores de evaluación y priorización de la población beneficiaria, las condiciones de los términos de referencia en donde se determine el detalle de estos aspectos, de forma similar recomendamos tener un seguimiento más cercano con los aliados de las convocatoria que van a aportar a las metas institucionales así como tener muchos más claros los cronogramas de las convocatorias bajo las cuales se espera financiar propuestas de investigadores para formación de alto nivel.
Recomendamos tener en cuenta la precisión y la oportunidad del registro del número de becas en las diferentes regiones así como la coherencia en los reportes tanto de los formatos como en las tareas. </t>
  </si>
  <si>
    <r>
      <t>Colciencias como cabeza de sector y en transición del Ministerio de la CTeI, está desarrollando un programa de vinculación de capital humano altamente calificado orientado y alineado con las necesidades productivas a través de las convocatorias de estancias posdoctorales. Este instrumento en 2019 se implementó en dos fases: 
•Fase 1. Aplica para la inscripción de colombianos que cuenten con el título de doctor obtenido a partir del 1 de enero de 2014 (equivalente al título de Doctor of Philosophy – PhD o nivel 8 de educación según la Clasifi-cación Internacional Normalizada de la Educación de la UNESCO) o que su tesis de doctorado haya sido sus-tentada y aprobada. El cierre fue el pasado 09 de agosto y los resultados dieron cuenta de un total de 865 postulaciones de los cuales resultaron 805 perfiles habilitados (93%). Las principales áreas de conocimiento de los doctores abarcan: 63% ciencias naturales, 24,2% ingenierías, 17,5%, 7,2% ciencias de la salud, 6,2% humanidades y 5,2% ciencias agrícolas.
•Fase 2. Aplica para la inscripción de Entidades del SNCTI interesadas en vincular profesionales con doctorado para la realización de una estancia postdoctoral en el marco de una propuesta de investigación, desarrollo tecnológico e innovación. Cerró el pasado el 9 de octubre de 2019 y los resultados preliminares arrojaron un total de 456 propuestas de investigación inscritas por entidades del SNCTI distribuidas así: 319 universidades públicas, 65 de centros o institutos científicos y tecnológicos, 59 empresas y 13 entidades públicas. 
En total para 2019, fueron seleccionadas 197 propuestas de investigación a través de las cuales se financiarán</t>
    </r>
    <r>
      <rPr>
        <b/>
        <sz val="10"/>
        <color theme="1"/>
        <rFont val="Segoe UI"/>
        <family val="2"/>
      </rPr>
      <t xml:space="preserve"> 201 estancias</t>
    </r>
    <r>
      <rPr>
        <sz val="10"/>
        <color theme="1"/>
        <rFont val="Segoe UI"/>
        <family val="2"/>
      </rPr>
      <t xml:space="preserve"> postdoctorales.Conclusiones/Recomendaciones
Dado los buenos resultados se recomienda revisar la posibilidad de hacer uso de los bancos tanto de doctores como de entidades del SNCTeI de manera que se pueda optimizar el proceso de gestión de convocatorias de la Entidad.</t>
    </r>
  </si>
  <si>
    <r>
      <t>En lo que respecta a los Pactos por la InnovaciónPara 2019, Colciencias desplegó el apoyo a</t>
    </r>
    <r>
      <rPr>
        <b/>
        <sz val="10"/>
        <color theme="1"/>
        <rFont val="Segoe UI"/>
        <family val="2"/>
      </rPr>
      <t xml:space="preserve"> 600 organizacione</t>
    </r>
    <r>
      <rPr>
        <sz val="10"/>
        <color theme="1"/>
        <rFont val="Segoe UI"/>
        <family val="2"/>
      </rPr>
      <t xml:space="preserve">s que suscribieron el Pacto por la Innovación, cuya formalización se dió a partir de la realización de dos eventos de activación en las regiones de Santander y Norte de Santander con los aliados Cámara de Comercio de Bucaramanga y Cámara de Comercio de Cúcuta, así como a través del soporte permanente a las regiones cuyos pactos han sido suscrito y mantenido desde 2018. Se destaca la participación de organizaciones de los departamentos del Valle, Chocó y Caldas, quienes se han sumado al registro de firmantes de los pactos para acceder a los beneficios de programas que incentivan el desarrollo de las capacidades en los componentes clave que impulsan la innovación en las empresas del país.
Con lo antes expuesto se logró el 100% de la meta establecida para la vigencia.
</t>
    </r>
    <r>
      <rPr>
        <b/>
        <u/>
        <sz val="10"/>
        <color theme="1"/>
        <rFont val="Segoe UI"/>
        <family val="2"/>
      </rPr>
      <t xml:space="preserve">Conlcusiones
</t>
    </r>
    <r>
      <rPr>
        <sz val="10"/>
        <color theme="1"/>
        <rFont val="Segoe UI"/>
        <family val="2"/>
      </rPr>
      <t>Dada la proyección de metas a cuarto trimestre por parte de la Dirección de Desarrollo Tecnológico e Innovación, no ha sido  posible desde la OAP advertir respecto a los riesgos de incumplimiento de las metas.</t>
    </r>
  </si>
  <si>
    <r>
      <t>Frente a las alianzas realizadas para propiciar condiciones que permita a las organizaciones del sector productivo del País dar el salto a los procesos de innovación, Colciencias apoyo a</t>
    </r>
    <r>
      <rPr>
        <b/>
        <sz val="10"/>
        <color theme="1"/>
        <rFont val="Segoe UI"/>
        <family val="2"/>
      </rPr>
      <t xml:space="preserve"> 479 empresas</t>
    </r>
    <r>
      <rPr>
        <sz val="10"/>
        <color theme="1"/>
        <rFont val="Segoe UI"/>
        <family val="2"/>
      </rPr>
      <t xml:space="preserve"> a través de los siguientes frentes:
•Con recursos del Presupuesto General de la Nación, se celebró el convenio con Confecámaras, y en el marco de este se conformaron un total de 7 alianzas regionales (Bogotá, Caribe, Eje Cafetero, Llanos, Pacífico, Santanderes y Tolima-Huila-Cundinamarca) beneficiando a 31 de diciembre un total de 110 empresas y 50 más serán beneficiadas en el primer trimestre del año 2020.
•Los departamentos de Antioquia y Valle del Cauca decidieron acogerse al proyecto oferta institucional de innovación empresarial de Minciencias. Estos proyectos fueron operados por ACOPI y la Cámara de Comercio de Cali, respectivamente, y se lograron un total de 170 empresas en Antioquia y 79 empresas en el Valle. Cabe resaltar que en estos proyectos Minciencias orienta la ejecución técnica a través del convenio suscrito entre ACOPI, la gobernación de Antioquia y Colciencias y mediante la participación como miembro del comité técnico del convenio entre la Cámara de Comercio de Cali y la gobernación del Valle del Cauca.</t>
    </r>
  </si>
  <si>
    <t>De enero a noviembre de 2019, se registraron 375 solicitudes de patentes presentadas por residentes en Oficina Nacional. Esto significa un crecimiento del 63% (respecto al reporte del año anterior) en los registros de patentes realizadas por inventores, en parte apoyadas por las estrategias implementadas desde Colciencias.
La meta para 2019 correspondió de 500 solicitudes y desde Colciencias para esta vigencia se implementaron instrumentos que han fortalecido este tema y que incluyeron: 
•La convocatoria nacional para el apoyo a la presentación de patentes vía nacional y vía PCT y apoyo a la gestión de la propiedad intelectual.
•Estrategia “Sácale Jugo a tu Patente “que busca a apoyar la gestión de la propiedad intelectual de invenciones con potencial de transferencia, mediante el alistamiento de tecnologías y la gestión comercial de las mismas, para posteriormente apoyar el proceso de transferencia.
• Desarrollo de talleres de capacitación de la gestión de la Propiedad Intelectual de invenciones con potencial de transferencia, mediante el alistamiento de tecnologías y la gestión comercial de Bogotá (2 talleres), Cali, Bucaramanga y Medellín.  En estos talleres participaron más de 150 personas, de 75 invenciones seleccionadas para participar de estas jornadas.</t>
  </si>
  <si>
    <t xml:space="preserve">Se logró la meta de 18 Acuerdos de transferencia de tecnología y/o conocimiento, distribuidos de la siguiente manera: 13 acuerdos mediante los Centros de Excelencia y Apropiación – CEA y 5 acuerdos por las  Oficinas de Transferencia de Resultados de Investigación -  OTRIS.
Adicionalmente, Colciencias creó escenarios de articulación entre Actores del SNCTI, empresas, academia y estado, a través del apoyo a la de 12 creación de empresas de base tecnológica con el fin de generar y fortalecer las capacidades frente a este mecanismo, en beneficio del incremento de los índices de innovación y competitividad del sector productivo a nivel nacional. Los recursos invertidos en esta iniciativa estratégica superan los $4.400 millones
</t>
  </si>
  <si>
    <r>
      <t xml:space="preserve">La estrategia Todo Es Ciencia, le aporta al indicador estratégico de espacios desde 3 de sus 4 componentes, en ese sentido, las actividades que se desarrollaron en las diferentes líneas de trabajo, estuvieron propuestas en función de encontrar escenarios para integrar formatos y contenidos en el marco de alianzas estratégicas que se desarrollan para acercar temas de CTeI a diferentes audiencias. En este sentido, fue muy importante insertarnos en espacios culturales y educativos con públicos masivos a los que no les son naturales tales temáticas. FILBO, FICCI, NEW YORK FILM FESTIVAL, CASA TINTA Y PLANETARIO son algunos de los escenarios que más y mejor nos permitieron avanzar en nuestro propósito de mejorar la valoración que tiene la sociedad de la CTeI y promover el pensamiento crítico entre niños y jóvenes. En ese sentido hubo un aumento considerable de la meta que se debió entre otras cosas al pocisionamiento que han alcanzado los formatos originales de la estrategia y la inversión de recursos por parte de importantes aliados para ampliar la capacidad de cobertura y potenciar los alcances de las actividades que se desarrollan. Sin embargo, en el transcurso del año 2019 y el marco del convenio 232-2017 se acuerda en comité técnico del mismo que se realizará un otro-sí con el propósito de hacer efectivo un aporte en especie de Colciencias a la entidad cooperante, así las cosas se propone integrar la serie documental Colombia BIO dentro de la temporada de Cine "Cine Crea Colombia" del Ministerio de Cultura y Proimágenes COLOMBIA, lo que implicó nuevos escenarios de proyección nacionales y benefició de una manera importante la circulación de las películas, debido a que fue una acción que ocurrió en el transcurso del año, no había cómo anticiparla y debido a los esfuerzos financieros y administrativos que representó, era importante contarlo para no desconocerlos.
</t>
    </r>
    <r>
      <rPr>
        <b/>
        <sz val="10"/>
        <color theme="1"/>
        <rFont val="Segoe UI"/>
        <family val="2"/>
      </rPr>
      <t>Conclusiones/Recomendaciones</t>
    </r>
    <r>
      <rPr>
        <sz val="10"/>
        <color theme="1"/>
        <rFont val="Segoe UI"/>
        <family val="2"/>
      </rPr>
      <t xml:space="preserve">
Se recomienda a la DMC realizar un mapeo de otros espacios en las cuales interactua la sociedad en temas de CTeI y que estan siendo adelantados por laas diferentes Direcciones Técnicas o áreas de Colciencias. Esto acompañado por supuesto de una caracterización de los actores participantes en estos espacios, que permiten identificar los públicos a los que cuales los contenidos en materia de de CTeI están llegando.</t>
    </r>
  </si>
  <si>
    <t>En cuanto al avance en temas de Bioproductos, entre el 1 de enero y el 31 de diciembre de 2019, se identificaron un total de 6 bioproductos asociados al desarrollo de proyectos por parte de las siguientes entidades: Universidad de Antioquia, Universidad Nacional de Colombia de Palmira, Universidad de los Andes, Universidad de Antioquia, Universidad Industrial de Santander y Universidad ICESI en el marco de la Convocatoria de Institutional Links del año 2017. Cabe precisar que los proyectos reportados, se evidencia en los Niveles de Madurez Tecnológica entre el 4 y el 6. Sumado a lo anterior, en tercer trimestre cerró la se abrió la convocatoria Institutional Links II (2019 - 2022) para la financiación de 10 proyectos de investigación conjunta entre el Reino Unido y Colombia para la generación de 10 nuevos bioproductos. Esta convocatoria, que se realiza conjuntamente entre COLCIENCIAS y el British Council, cuenta con recursos por un valor de $ 4.000.000.000. Durante el cuarto trimestre de 2019, se llevó a cabo el proceso de evaluación (por pares y panel) de los proyectos que se presentaron a la convocatoria Institutional Links 2019. En total, de los 41 proyectos que se presentaron, 23 cumplieron requisitos mínimos, y de estos, se seleccionaron los 10 proyectos con mayor puntaje promedio entre Colombia y Reino Unido, de estos 10 proyectos se identifica un total de 10 bioproductos.
En total se tiene un total de 16 bioproductos para la vigencia de 2.019</t>
  </si>
  <si>
    <r>
      <t>Con los resultados del proceso de la convocatoria Ideas para el Cambio 2019, las comunidades que participaron y quedaron en el banco de financiables son</t>
    </r>
    <r>
      <rPr>
        <b/>
        <sz val="10"/>
        <color theme="1"/>
        <rFont val="Segoe UI"/>
        <family val="2"/>
      </rPr>
      <t xml:space="preserve"> 13</t>
    </r>
    <r>
      <rPr>
        <sz val="10"/>
        <color theme="1"/>
        <rFont val="Segoe UI"/>
        <family val="2"/>
      </rPr>
      <t xml:space="preserve"> las cuales desarrollan en conjunto con un grupo de investigación una solución científico tecnología que permitirá transformaciones sociales y culturales entono a la ciencia, tecnología e innovación. Las comunidades son:
1.Comunidad Arhuaca Gamake
2.Junta de Acción Comunal vereda San Miguel
3.Junta de Acción de Comunal de la Vereda Bocas de Barbacoa
4.Asociación Municipal para la Integración de la Mujer Rural (APRIMUJER)
5.Junta de Acción Comunal de la Vereda de Cruces
6.Centro Poblado La Victoria, Fundación Vigías del Patrimonio Paleontológico La Tatacoa
7.Asentamiento humano el manantial.
8.Junta de Acción Comunal Barrio Café Madrid
9.Asociación de Víctimas del Desplazamiento Forzado del Corregimiento de San Cayetano
10.Cabildo Indígena Kurmado comunidad Embera Chamí
11.Fundación Cultural y Folclórica Raíces de Mi Tierra
12.Junta de Acción Comunal de la vereda Victoria Baja sector Las Lajas.
13.Los Naranjales</t>
    </r>
  </si>
  <si>
    <t>En el cuarto trimestre del año se gestionó el desarrollo de la Expedición a Providencia y Santa Catalina liderada por la Comisión Colombiana del Océano, cuya ejecución comenzó el 13 de noviembre de 2019 con una duración de 18 meses.
Así mismo, se realizó la gestión de otras expediciones: la Expedición histórica Chapman, bases para el desarrollo del aviturismo en Colombia, la cual fue aprobada en el Comité de Subdirección realizado el día 28 de octubre de 2019 (Acta No. 45) y que contempla el desarrollo de 5 expediciones, la Expedición Bocas de Sanquianga aprobada en el Comité de Subdirección del 7 de noviembre de 2019 (Acta No.46) y la Expedición Binacional (Perú-Colombia) aprobada en el Comité de Subdirección del 2 de diciembre de 2019 (Acta No.51).
Conclusiones/Recomendaciones
Colombia Bio se ha constituido como un programa estratégico para el país y en es esentido la gestión realizada en términos de movilización se recursos con aliados estratégicos ha permitido resultados existosos en vigencias pasadas. Es necesario continuar impulsando las grandes estrategias en temas de bioeconomía y expediciones Bio. Los resultados de este último depende de la destinación de recursos para su ejecución; en ese sentido se recomiendo gestionar recursos con actores nacionales e internacionales.</t>
  </si>
  <si>
    <t xml:space="preserve">	
Análisis Cualitativo
Para el cierre de la vigencia 2019 el seguimiento al indicador del Objetivo Estratégico “Fomentar una Colciencias Integral, Efectiva e Innovadora (IE+i) evidencia un cumplimiento del 96,6% frente a una meta esperada del 100%, resultado satisfactorio frente a la meta planificada para la vigencia.
El avance de cada uno de los componentes del índice muestra el siguiente comportamiento:
En la vigencia 2019 el Componente de Transparencia en Colciencias evidencia un 99.7% de cumplimiento, resultado que se ha mantenido constante desde el primer trimestre de 2019. Este comportamiento se obtiene con la implementación y mantenimiento de 387 requisitos de los 388 definidos en el “Documento Metodológico del Índice de Transparencia Nacional para Entidades Públicas”, diseñado por el Capítulo de Transparencia Internacional, con el apoyo de la Unión Europea.
Se evidencia que los siguientes programas lograron mantener el cumplimiento de los requisitos a cargo: 
“Pacto por un Direccionamiento Estratégico que genere valor público” con 151 requisitos a cargo de la Oficina Asesora de Planeación.
“Apoyo contractual y jurídico eficiente” con 87 requisitos a cargo de la Secretaría General
“Comunicamos lo que hacemos” con 7 requisitos a cargo de comunicaciones
“Fortalecimiento del enfoque hacia la prevención y el autocontrol” con 8 requisitos a cargo de la Oficina de Control Interno.
“Gestión para un talento humano integro efectivo e innovador” con 86 requisitos a cargo de la Secretaria General desde el equipo de Talento Humano.
“Gobierno y Gestión de TIC para la CTeI” con 3 requisitos a cargo de la Oficina de Tecnología, Información y Telecomunicaciones.
“Por una gestión administrativa y financiera eficiente e innovadora con 15 requisitos a cargo de la Dirección Administrativa y Financiera.
El requisito faltante corresponde a “Canales y/o espacios de acceso que se encuentran habilitados para la realización de trámites y/o servicios- Chat” el cual está a cargo de Secretaría General – Equipo de Atención al Usuario que a través del programa de “Cultura y comunicación de cara al ciudadano” ha venido avanzando en las pruebas operativas para la habilitación del “Chat”, de forma permanente. Durante el cuarto trimestre de 2019 se continuaron las pruebas a través del enlace https://dashboard.tawk.to y se ejecutaron mesas de trabajo con la Oficina TIC,  para verificar el desarrollo de los requisitos técnicos para la implementación del chat virtual. La actividad tendrá continuidad en la vigencia 2020, con el fin de lograr la habilitación permanente de este canal de atención. 
Durante la vigencia 2019 el Componente de Modernidad, el cual mide el cumplimiento de los requisitos de la estrategia de Gobierno Digital (Antes Gobierno en Línea-GEL), logra un cumplimiento del 97% frente a una meta esperada del 100%, resultado que se obtiene con el cumplimiento de 85 de los 88 requisitos aplicables.
Se precisa que, si bien el dato calculado por el aplicativo GINA muestra un 99% de cumplimiento, el avance real es del 97%, resultado que corresponde al total de requisitos implementados (85 requisitos) sobre el total de requisitos aplicables (88 requisitos). El valor de 99% calculado en el aplicativo GINA, se obtiene del promedio de los 6 indicadores programáticos que aportan al componente GEL, mientras que, en la matriz de soporte del indicador, que se adjunta, se tiene en cuenta el cumplimiento individual de cada requisito.
Frente al resultado del indicador es importante tener en cuenta que para el cierre de la vigencia 2019 continúan pendientes de implementar los siguientes requisitos:
Proveer y/o consumir componentes de información a través de la Plataforma de Interoperabilidad.
Realizar el monitoreo, evaluación y mejora continua de la Estrategia de uso y apropiación de los proyectos de TI.
Implementar un proceso de planeación y gestión de los datos, información, servicios y flujos de información. 
La Oficina TIC precisa que no se logra cumplir estos requisitos, sin embargo, continúa realizando acciones orientadas al cumplimiento de las acciones relacionadas con la estrategia de uso y apropiación, interoperabilidad y flujo de información. 
En cuanto al componente de interoperabilidad, MinTIC ofreció apoyo técnico para la implementación de servicios web en la plataforma de interoperabilidad, para lo cual la Entidad debe caracterizar la información que puede poner a disposición para intercambio con otras Entidades del Estado. Actualmente se reporta que existe interoperabilidad entre el sistema MGI y sistema de Fiduprevisora, y en el proyecto de la referencia se ha avanzado en la depuración de repositorios de las universidades.
Para el proceso de planeación y gestión de los datos, información, servicios y flujos de información, en el 2019 se avanza en los siguientes requisitos:
Construcción de un glosario de términos, conforme se avanza en la ejecución del proyecto.
Revisión de los metadatos de varias fuentes (AE MinTIC, INFOTIC, SMART-EA). En busca de construir el formato para la construcción del catálogo de componentes de información (inventario de datos)
Revisión de documentos de referencia, relacionados con las metodologías para la implementación de esquemas de gobierno de datos.
Desarrollo de sesiones de trabajo con un equipo conformado por miembros de la OTIC para la revisión de las guías propuestas por MinTIC para la construcción del catálogo de componentes de información y para el gobierno de los datos.
Recolección de los diccionarios de datos de los sistemas misionales en producción (SCIENTI- SIGP), para iniciar el proceso de identificación de entidades y actividades de perfilamiento de datos.
Para el cierre de la vigencia 2019 el Componente de reducción de tiempos, requisitos o documentos presenta un cumplimiento del 80% frente a la meta planificada del 100%, evidenciando que se encuentran pendientes por cerrar a la fecha 9 de las 20 líneas de optimización planificadas para la vigencia:
1.  Gestión de Convocatorias: Si bien se realiza la actualización de los procedimientos y documentos asociados a este proceso con las observaciones emitidas por los diferentes responsables de convocatorias, así como con las mejoras identificadas en auditorías y autoevaluaciones al proceso,  se determina que de conformidad con el Decreto 2226 de 2019 "Por el cual se establece la estructura del Ministerio de Ciencia, Tecnología e Innovación y se dictan otras disposiciones"  los documentos deben ser aprobados por el Director de Inteligencia de Recursos  de la CTeI pues los requisitos deben ajustarse a la dinámica del nuevo proceso de “Ejecución de Recursos para la CTeI”, por lo cual la publicación de los mismos se reprograma para el primer (1) trimestre de la vigencia 2020. Con este avance la línea obtiene un 90% de cumplimiento, quedando pendiente la aprobación y publicación de los documentos para MinCiencias. 
2. Estandarización de Rubros: Se documentaron los criterios y condiciones que aplican para la ejecución de rubros con cargo a las actividades de CTeI
Como resultado del ejercicio de comparación con los responsables de convocatorias se estandarizaron 19 rubros y 43 categorías o definiciones, los cuales se incluirían en el anexo en los Término de Referencia.
Una vez identificadoslos diecinueve (19) rubros y cuarenta y tres (43) categorías, se definió como mecanismos o estrategias de los rubros que se puedan ejecutar con cargo a los convenios de CTeI a través de los términos de referencia TdR, pero de conformidad con el Decreto 2226 del 05 de 2019 "Por el cual se establece la estructura del Ministerio de Ciencia, Tecnología e Innovación y se dictan otras disposiciones"se toma la decisión de realizar la socialización de acuerdo a la estructura del Ministerio, por tal razón la publicación del mecanismo se realizara en el primer trimestre de la vigencia 2020.
3.  Mecanismos interinstitucionales de comunicación: Se documentó la “Cartilla de Convenios Especiales Cooperación” la cual fue revisada por lo diferentes programas de la Entidad. Sin embargo, teniendo en cuenta que la Entidad se transformó en Ministerio de Ciencia, Tecnología e Innovación el 05 de diciembre de 2019, el avance y logro alcanzado a la fecha, será un insumo de trabajo para ser reevaluado durante la vigencia 2020.
4.  Gestión Documental: Durante la vigencia se realizan esfuerzos para lograr implementar una herramienta-aplicativo que permita hacer control y seguimiento a la asignación y cambio de supervisor de contratos, toda vez que se requiere de un desarrollo, el cual requiere de tiempos y recursos. Sin embargo, se considera como la opción más conveniente para solucionar la causa raíz de “No existencia de información confiable, consolidada, organizada, controlada y disponible para todos los usuarios”, es la actualización y unificación de las guías para el manejo de expedientes de la Entidad, acción concertada para el mes de octubre de la vigencia 2019 con el equipo de Gestión Documental. Sin embargo, a la fecha de reporte el equipo de Gestión Documental no llevó a cabo esta actividad, por lo cual se requiere su reprogramación para la vigencia 2020.
5. Acciones de mejora a las capacidades de cada una de las plataformas de la Entidad: De acuerdo a la G.ES.06 Guía para la construcción del PETI - Planeación de la Tecnología para la Transformación de julio 2019 emitida por Ministerio de Tecnologías de la Información y las
Comunicaciones (MinTIC), la construcción del “Planes Estratégicos de Tecnologías de la Información” (PETI) se debe realizar en 23 sesiones las cuales permitirá a la Entidad estar alineado a la Política de Gobierno Digital, de una forma rápida y expedita, sin afectar negativamente la calidad del resultado final y generando verdadero valor a los ciudadanos y al Estado.
A 20 de diciembre se han realizado (4) cuatro sesiones de (23) veintitrés con el grupo encargado de construir el PETI, los cuales fueron asignados por cada responsable de proceso en las siguientes fechas:
- 2019-10-09 "Socialización de la metodología a los responsables de la construcción del PETI"
- 2019-11-05 "Construcción de Sesión 3 y 4"
- 2019-12-13 "Seguimiento a productos de sesiones de 1 al 4"
Queda pendiente la construcción de las siguientes (19) diecinueve sesiones restantes, las cuales de reprogramaran para el enero de la vigencia 2020.
6. Validación de campos de fechas en las plataformas de captura y gestión de la información (ScienTI, SIGP, SII): Frente a esta línea de optimización queda pendiente documentar la unificación de documentos por modalidad de convocatorias, estableciendo las fechas de vigencias, una vez se documente se socializará a las áreas técnicas.
7. Interoperabilidad con otras Entidades del Estado: Basados en el listado de opciones de viabilidad de los sistemas de información que son factibles de interoperar con otras entidades del Estado, se indagó con MINTIC las posibilidades de tener acceso a las facilidades que se disponen en las entidades para realizar la interoperabilidad, en estas gestiones MINTIC nos  remitió al documento denominado "MARCO DE INTEROPERABILIDAD PARA GOBIERNO DIGITAL.pdf" el cual fue publicado en agosto de 2019, cuyo propósito es el de contribuir en la entrega de servicios digitales. de manera completa, adecuada. minimizando los pasos y evitando el desplazamiento del ciudadano, así mismo se presenta como una herramienta que acompaña a las entidades en el desarrollo de las capacidades de intercambio de información. Para la próxima vigencia se hará uso de la herramienta provista definida como modelo de madurez marco de interoperabilidad con el objeto de establecer el nivel en el cual se encuentra la entidad y a partir de ello definir las acciones que se requieran para la adopción de los lineamientos de interoperabilidad. (anexo documento MARCO DE INTEROPERABILIDAD PARA GOBIERNO DIGITAL.pdf"
8. Gestión territorial: Gestión Territorial envía los procedimientos de Términos de referencia, Apertura y Cierre, Evaluación y Decisión del SGR y documento asociados para revisión a la oficina Asesora de planeación con el fin de enviar para aprobación y posterior cargue en GINA.
El 05 de diciembre de conformidad con el Decreto 2226 de 2019 "Por el cual se establece la estructura del Ministerio de Ciencia, Tecnología e Innovación y se dictan otras disposiciones” se toma la decisión que los procedimientos se generaran de acuerdo a la estructura de Ministerio, por tal razón la optimización de los procedimientos para Gestión Territorial, se reprograman para el primer trimestre de la vigencia 2020.
9. Gestión de Recursos Financieros:  Para el cierre de la vigencia quedan pendientes de actualizar los siguientes documentos, los cuales se reprograman para el primer trimestre de 2020 bajo la estructura del Ministerio:
         1. Trámites presupuestales A102PR06.
         2. Seguimiento al portafolio de inversiones de los recursos del FFJCA102PR12.
         3. Suscripción de Convenios de Aporte a través del Fondo Francisco José de Caldas - FFJC A102PR16.
En relación con el Componente de Racionalización de Trámites en la vigencia 2019 el resultado “Plan de racionalización de trámites”, evidencia el cumplimiento en la meta planificada en un 100%. Este resultado se obtiene gracias a que durante el cuarto trimestre se logra la racionalización completa de los siguientes trámites:
Certificación de ingresos no constitutivos de renta o ganancia ocasional.
Reconocimiento de Actores del SNCTI.
Indexación de revistas científicas colombianas especializadas – Publindex.
Reconocimiento de pares evaluadores del Sistema Nacional de Ciencia, Tecnología e Innovación – SNCTI.
Estos trámites se cargan en la página web https://www.innovamos.gov.co, y se procedió a actualizarlos en el Sistema Único de Información de Trámites (SUIT); así mismo se parametrizan las URL para asegurar que la información es visible en el enlace de portal GOV.CO, para consulta por los grupos de valor e interés insertando los enlaces en la página web https://www.innovamos.gov.co, donde se pueden encontrar los instrumentos de apoyo y la oferta pública de servicios en Ciencia, Tecnología e Innovación (CTeI) en las siguientes direcciones web: 
https://www.gov.co/servicios-y-tramites/T31713
https://www.gov.co/servicios-y-tramites/T1209
https://www.gov.co/servicios-y-tramites/T1210
https://www.gov.co/servicios-y-tramites/T1207
Conclusiones / Recomendaciones:
De acuerdo con el análisis, no se requiere tomar acciones de mejora frente al comportamiento del indicador, puesto que en la vigencia 2019, se alcanza un resultado satisfactorio frente a la meta establecida. Se recomienda mantener el seguimiento a los requisitos pendientes de cumplir, a fin de asegurar que el indicador cumpla con la meta propuesta en la vigencia 2020, aumentando la capacidad de la entidad para lograr el desempeño esperado.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</si>
</sst>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_-* #,##0_-;\-* #,##0_-;_-* &quot;-&quot;??_-;_-@_-"/>
    <numFmt numFmtId="166" formatCode="0.000%"/>
  </numFmts>
  <fonts count="21" x14ac:knownFonts="1">
    <font>
      <sz val="11"/>
      <color theme="1"/>
      <name val="Calibri"/>
      <family val="2"/>
      <scheme val="minor"/>
    </font>
    <font>
      <sz val="11"/>
      <color theme="1"/>
      <name val="Calibri"/>
      <family val="2"/>
      <scheme val="minor"/>
    </font>
    <font>
      <sz val="12"/>
      <color theme="1"/>
      <name val="Segoe UI"/>
      <family val="2"/>
    </font>
    <font>
      <b/>
      <sz val="12"/>
      <color theme="1"/>
      <name val="Segoe UI"/>
      <family val="2"/>
    </font>
    <font>
      <sz val="12"/>
      <name val="Segoe UI"/>
      <family val="2"/>
    </font>
    <font>
      <b/>
      <sz val="12"/>
      <name val="Segoe UI"/>
      <family val="2"/>
    </font>
    <font>
      <b/>
      <sz val="16"/>
      <color theme="0"/>
      <name val="Segoe UI"/>
      <family val="2"/>
    </font>
    <font>
      <b/>
      <sz val="12"/>
      <color theme="0"/>
      <name val="Segoe UI"/>
      <family val="2"/>
    </font>
    <font>
      <b/>
      <sz val="11"/>
      <name val="Segoe UI"/>
      <family val="2"/>
    </font>
    <font>
      <b/>
      <sz val="16"/>
      <color theme="1"/>
      <name val="Segoe UI"/>
      <family val="2"/>
    </font>
    <font>
      <sz val="10"/>
      <color theme="1"/>
      <name val="Segoe UI"/>
      <family val="2"/>
    </font>
    <font>
      <sz val="10"/>
      <name val="Segoe UI"/>
      <family val="2"/>
    </font>
    <font>
      <b/>
      <u/>
      <sz val="10"/>
      <name val="Segoe UI"/>
      <family val="2"/>
    </font>
    <font>
      <b/>
      <sz val="10"/>
      <name val="Segoe UI"/>
      <family val="2"/>
    </font>
    <font>
      <b/>
      <sz val="10"/>
      <color theme="1"/>
      <name val="Segoe UI"/>
      <family val="2"/>
    </font>
    <font>
      <b/>
      <u/>
      <sz val="10"/>
      <color theme="1"/>
      <name val="Segoe UI"/>
      <family val="2"/>
    </font>
    <font>
      <sz val="14"/>
      <color theme="0" tint="-0.249977111117893"/>
      <name val="Segoe UI"/>
      <family val="2"/>
    </font>
    <font>
      <b/>
      <sz val="12"/>
      <color theme="1"/>
      <name val="Arial Narrow"/>
      <family val="2"/>
    </font>
    <font>
      <sz val="22"/>
      <color theme="0" tint="-0.249977111117893"/>
      <name val="Segoe UI"/>
      <family val="2"/>
    </font>
    <font>
      <sz val="11"/>
      <color theme="1"/>
      <name val="Segoe UI"/>
      <family val="2"/>
    </font>
    <font>
      <sz val="8"/>
      <name val="Calibri"/>
      <family val="2"/>
      <scheme val="minor"/>
    </font>
  </fonts>
  <fills count="6">
    <fill>
      <patternFill patternType="none"/>
    </fill>
    <fill>
      <patternFill patternType="gray125"/>
    </fill>
    <fill>
      <patternFill patternType="solid">
        <fgColor theme="0"/>
        <bgColor indexed="64"/>
      </patternFill>
    </fill>
    <fill>
      <patternFill patternType="solid">
        <fgColor rgb="FF00919B"/>
        <bgColor indexed="64"/>
      </patternFill>
    </fill>
    <fill>
      <patternFill patternType="solid">
        <fgColor rgb="FFC4BD97"/>
        <bgColor rgb="FF000000"/>
      </patternFill>
    </fill>
    <fill>
      <patternFill patternType="solid">
        <fgColor rgb="FF00B05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18">
    <xf numFmtId="0" fontId="0" fillId="0" borderId="0" xfId="0"/>
    <xf numFmtId="0" fontId="2" fillId="2" borderId="0" xfId="0" applyFont="1" applyFill="1"/>
    <xf numFmtId="0" fontId="4" fillId="2" borderId="0" xfId="0" applyFont="1" applyFill="1" applyAlignment="1"/>
    <xf numFmtId="0" fontId="5" fillId="2" borderId="0" xfId="0" applyFont="1" applyFill="1" applyBorder="1" applyAlignment="1">
      <alignment horizontal="center" vertical="center"/>
    </xf>
    <xf numFmtId="0" fontId="5" fillId="0" borderId="0" xfId="0" applyFont="1" applyFill="1" applyBorder="1" applyAlignment="1">
      <alignment horizontal="center" vertical="center"/>
    </xf>
    <xf numFmtId="164" fontId="2" fillId="2" borderId="0" xfId="0" applyNumberFormat="1" applyFont="1" applyFill="1"/>
    <xf numFmtId="0" fontId="2" fillId="2" borderId="0" xfId="0" applyFont="1" applyFill="1" applyBorder="1" applyAlignment="1">
      <alignment vertical="center" wrapText="1"/>
    </xf>
    <xf numFmtId="0" fontId="2" fillId="2" borderId="0" xfId="0" applyFont="1" applyFill="1" applyBorder="1" applyAlignment="1">
      <alignment horizontal="left" vertical="center" wrapText="1"/>
    </xf>
    <xf numFmtId="0" fontId="2" fillId="2" borderId="0" xfId="0" applyFont="1" applyFill="1" applyBorder="1" applyAlignment="1">
      <alignment horizontal="center" vertical="center" wrapText="1"/>
    </xf>
    <xf numFmtId="164" fontId="2" fillId="0" borderId="0" xfId="1" applyNumberFormat="1" applyFont="1" applyFill="1" applyBorder="1" applyAlignment="1">
      <alignment horizontal="center" vertical="center" wrapText="1"/>
    </xf>
    <xf numFmtId="164" fontId="2" fillId="2" borderId="0" xfId="1" applyNumberFormat="1" applyFont="1" applyFill="1" applyBorder="1" applyAlignment="1">
      <alignment horizontal="center" vertical="center" wrapText="1"/>
    </xf>
    <xf numFmtId="0" fontId="2" fillId="2" borderId="0" xfId="0" applyFont="1" applyFill="1" applyAlignment="1">
      <alignment horizontal="center" vertical="center"/>
    </xf>
    <xf numFmtId="0" fontId="2" fillId="0" borderId="0" xfId="0" applyFont="1" applyFill="1"/>
    <xf numFmtId="0" fontId="2" fillId="2" borderId="0" xfId="0" applyFont="1" applyFill="1" applyAlignment="1">
      <alignment horizontal="center"/>
    </xf>
    <xf numFmtId="0" fontId="8" fillId="4" borderId="5"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2" fillId="0" borderId="11" xfId="0" applyFont="1" applyFill="1" applyBorder="1" applyAlignment="1">
      <alignment horizontal="center" vertical="center" wrapText="1"/>
    </xf>
    <xf numFmtId="20" fontId="4" fillId="0" borderId="11" xfId="0" quotePrefix="1"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wrapText="1"/>
    </xf>
    <xf numFmtId="9" fontId="4" fillId="0" borderId="11" xfId="0" applyNumberFormat="1" applyFont="1" applyFill="1" applyBorder="1" applyAlignment="1">
      <alignment horizontal="center" vertical="center" wrapText="1"/>
    </xf>
    <xf numFmtId="164" fontId="2" fillId="0" borderId="11" xfId="3" applyNumberFormat="1" applyFont="1" applyFill="1" applyBorder="1" applyAlignment="1">
      <alignment horizontal="center" vertical="center" wrapText="1"/>
    </xf>
    <xf numFmtId="0" fontId="2" fillId="0" borderId="11" xfId="0" applyFont="1" applyFill="1" applyBorder="1" applyAlignment="1">
      <alignment horizontal="center" vertical="center"/>
    </xf>
    <xf numFmtId="4" fontId="2" fillId="0" borderId="11" xfId="0" applyNumberFormat="1" applyFont="1" applyFill="1" applyBorder="1" applyAlignment="1">
      <alignment horizontal="center" vertical="center" wrapText="1"/>
    </xf>
    <xf numFmtId="3" fontId="2" fillId="0" borderId="11" xfId="0" applyNumberFormat="1" applyFont="1" applyFill="1" applyBorder="1" applyAlignment="1">
      <alignment horizontal="center" vertical="center"/>
    </xf>
    <xf numFmtId="0" fontId="2" fillId="2" borderId="11" xfId="0" applyFont="1" applyFill="1" applyBorder="1" applyAlignment="1">
      <alignment horizontal="center" vertical="center" wrapText="1"/>
    </xf>
    <xf numFmtId="164" fontId="2" fillId="2" borderId="11" xfId="1" applyNumberFormat="1" applyFont="1" applyFill="1" applyBorder="1" applyAlignment="1">
      <alignment horizontal="center" vertical="center" wrapText="1"/>
    </xf>
    <xf numFmtId="164" fontId="2" fillId="0" borderId="11" xfId="1"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xf>
    <xf numFmtId="164" fontId="2" fillId="2" borderId="11" xfId="1" applyNumberFormat="1" applyFont="1" applyFill="1" applyBorder="1" applyAlignment="1">
      <alignment horizontal="right" vertical="center" wrapText="1"/>
    </xf>
    <xf numFmtId="164" fontId="2" fillId="0" borderId="11" xfId="1" applyNumberFormat="1" applyFont="1" applyFill="1" applyBorder="1" applyAlignment="1">
      <alignment horizontal="right" vertical="center" wrapText="1"/>
    </xf>
    <xf numFmtId="9" fontId="2" fillId="0" borderId="11" xfId="2" applyFont="1" applyFill="1" applyBorder="1" applyAlignment="1">
      <alignment horizontal="center" vertical="center" wrapText="1"/>
    </xf>
    <xf numFmtId="164" fontId="4" fillId="0" borderId="11" xfId="1" applyNumberFormat="1" applyFont="1" applyFill="1" applyBorder="1" applyAlignment="1">
      <alignment horizontal="right" vertical="center" wrapText="1"/>
    </xf>
    <xf numFmtId="9" fontId="2" fillId="2" borderId="11" xfId="2" applyFont="1" applyFill="1" applyBorder="1" applyAlignment="1">
      <alignment horizontal="center" vertical="center" wrapText="1"/>
    </xf>
    <xf numFmtId="10" fontId="4" fillId="0" borderId="11" xfId="2" applyNumberFormat="1" applyFont="1" applyFill="1" applyBorder="1" applyAlignment="1">
      <alignment horizontal="right" vertical="center" wrapText="1"/>
    </xf>
    <xf numFmtId="10" fontId="2" fillId="2" borderId="11" xfId="2" applyNumberFormat="1" applyFont="1" applyFill="1" applyBorder="1" applyAlignment="1">
      <alignment horizontal="right" vertical="center" wrapText="1"/>
    </xf>
    <xf numFmtId="164" fontId="4" fillId="0" borderId="11" xfId="1" applyNumberFormat="1" applyFont="1" applyFill="1" applyBorder="1" applyAlignment="1">
      <alignment horizontal="center" vertical="center" wrapText="1"/>
    </xf>
    <xf numFmtId="164" fontId="2" fillId="2" borderId="11" xfId="1" applyNumberFormat="1" applyFont="1" applyFill="1" applyBorder="1" applyAlignment="1">
      <alignment vertical="center" wrapText="1"/>
    </xf>
    <xf numFmtId="0" fontId="3" fillId="2" borderId="11" xfId="0" applyFont="1" applyFill="1" applyBorder="1" applyAlignment="1">
      <alignment horizontal="center" vertical="center" wrapText="1"/>
    </xf>
    <xf numFmtId="166" fontId="2" fillId="0" borderId="11" xfId="2" applyNumberFormat="1" applyFont="1" applyFill="1" applyBorder="1" applyAlignment="1">
      <alignment horizontal="right" vertical="center" wrapText="1"/>
    </xf>
    <xf numFmtId="10" fontId="2" fillId="0" borderId="11" xfId="2" applyNumberFormat="1" applyFont="1" applyFill="1" applyBorder="1" applyAlignment="1">
      <alignment horizontal="center" vertical="center" wrapText="1"/>
    </xf>
    <xf numFmtId="0" fontId="2" fillId="0" borderId="11" xfId="2" applyNumberFormat="1" applyFont="1" applyFill="1" applyBorder="1" applyAlignment="1">
      <alignment horizontal="right" vertical="center" wrapText="1"/>
    </xf>
    <xf numFmtId="0" fontId="11" fillId="0" borderId="11" xfId="0" quotePrefix="1" applyFont="1" applyFill="1" applyBorder="1" applyAlignment="1">
      <alignment horizontal="justify" vertical="center" wrapText="1"/>
    </xf>
    <xf numFmtId="0" fontId="11" fillId="0" borderId="11" xfId="0" applyFont="1" applyFill="1" applyBorder="1" applyAlignment="1">
      <alignment horizontal="justify" vertical="center" wrapText="1"/>
    </xf>
    <xf numFmtId="0" fontId="10" fillId="0" borderId="11" xfId="1" applyNumberFormat="1" applyFont="1" applyFill="1" applyBorder="1" applyAlignment="1">
      <alignment horizontal="left" vertical="center" wrapText="1"/>
    </xf>
    <xf numFmtId="9" fontId="10" fillId="0" borderId="11" xfId="2" quotePrefix="1" applyFont="1" applyFill="1" applyBorder="1" applyAlignment="1">
      <alignment horizontal="left" vertical="center" wrapText="1"/>
    </xf>
    <xf numFmtId="0" fontId="10" fillId="0" borderId="11" xfId="1" quotePrefix="1" applyNumberFormat="1" applyFont="1" applyFill="1" applyBorder="1" applyAlignment="1">
      <alignment horizontal="left" vertical="center" wrapText="1"/>
    </xf>
    <xf numFmtId="0" fontId="10" fillId="2" borderId="11" xfId="1" quotePrefix="1" applyNumberFormat="1" applyFont="1" applyFill="1" applyBorder="1" applyAlignment="1">
      <alignment horizontal="left" vertical="center" wrapText="1"/>
    </xf>
    <xf numFmtId="0" fontId="10" fillId="2" borderId="11" xfId="1" applyNumberFormat="1" applyFont="1" applyFill="1" applyBorder="1" applyAlignment="1">
      <alignment horizontal="left" vertical="center" wrapText="1"/>
    </xf>
    <xf numFmtId="1" fontId="2" fillId="0" borderId="11" xfId="2" applyNumberFormat="1" applyFont="1" applyFill="1" applyBorder="1" applyAlignment="1">
      <alignment horizontal="center" vertical="center" wrapText="1"/>
    </xf>
    <xf numFmtId="0" fontId="10" fillId="2" borderId="11" xfId="0" applyFont="1" applyFill="1" applyBorder="1" applyAlignment="1">
      <alignment vertical="center" wrapText="1"/>
    </xf>
    <xf numFmtId="0" fontId="2" fillId="2" borderId="11" xfId="0" applyFont="1" applyFill="1" applyBorder="1" applyAlignment="1">
      <alignment vertical="center" wrapText="1"/>
    </xf>
    <xf numFmtId="9" fontId="2" fillId="2" borderId="11" xfId="2" applyFont="1" applyFill="1" applyBorder="1" applyAlignment="1">
      <alignment vertical="center"/>
    </xf>
    <xf numFmtId="0" fontId="0" fillId="2" borderId="15" xfId="0" applyFill="1" applyBorder="1"/>
    <xf numFmtId="0" fontId="0" fillId="2" borderId="16" xfId="0" applyFill="1" applyBorder="1"/>
    <xf numFmtId="0" fontId="0" fillId="2" borderId="17" xfId="0" applyFill="1" applyBorder="1"/>
    <xf numFmtId="0" fontId="0" fillId="2" borderId="18" xfId="0" applyFill="1" applyBorder="1"/>
    <xf numFmtId="0" fontId="0" fillId="2" borderId="0" xfId="0" applyFill="1" applyBorder="1"/>
    <xf numFmtId="0" fontId="0" fillId="2" borderId="19" xfId="0" applyFill="1" applyBorder="1"/>
    <xf numFmtId="0" fontId="0" fillId="2" borderId="20" xfId="0" applyFill="1" applyBorder="1"/>
    <xf numFmtId="0" fontId="0" fillId="2" borderId="21" xfId="0" applyFill="1" applyBorder="1"/>
    <xf numFmtId="0" fontId="0" fillId="2" borderId="22" xfId="0" applyFill="1" applyBorder="1"/>
    <xf numFmtId="0" fontId="2" fillId="2" borderId="11" xfId="0" applyFont="1" applyFill="1" applyBorder="1" applyAlignment="1">
      <alignment horizontal="center" vertical="center" wrapText="1"/>
    </xf>
    <xf numFmtId="0" fontId="10" fillId="2" borderId="11" xfId="1" quotePrefix="1" applyNumberFormat="1" applyFont="1" applyFill="1" applyBorder="1" applyAlignment="1">
      <alignment horizontal="left" vertical="center" wrapText="1"/>
    </xf>
    <xf numFmtId="0" fontId="16" fillId="2" borderId="0" xfId="0" applyFont="1" applyFill="1" applyBorder="1" applyAlignment="1">
      <alignment horizontal="center"/>
    </xf>
    <xf numFmtId="0" fontId="18" fillId="2" borderId="18" xfId="0" applyFont="1" applyFill="1" applyBorder="1" applyAlignment="1">
      <alignment horizontal="center" vertical="center"/>
    </xf>
    <xf numFmtId="0" fontId="18" fillId="2" borderId="0" xfId="0" applyFont="1" applyFill="1" applyBorder="1" applyAlignment="1">
      <alignment horizontal="center" vertical="center"/>
    </xf>
    <xf numFmtId="0" fontId="18" fillId="2" borderId="19" xfId="0" applyFont="1" applyFill="1" applyBorder="1" applyAlignment="1">
      <alignment horizontal="center" vertical="center"/>
    </xf>
    <xf numFmtId="0" fontId="17" fillId="0" borderId="18" xfId="0" applyFont="1" applyFill="1" applyBorder="1" applyAlignment="1">
      <alignment horizontal="right" vertical="center"/>
    </xf>
    <xf numFmtId="0" fontId="17" fillId="0" borderId="0" xfId="0" applyFont="1" applyFill="1" applyBorder="1" applyAlignment="1">
      <alignment horizontal="right" vertical="center"/>
    </xf>
    <xf numFmtId="0" fontId="17" fillId="0" borderId="19" xfId="0" applyFont="1" applyFill="1" applyBorder="1" applyAlignment="1">
      <alignment horizontal="right" vertical="center"/>
    </xf>
    <xf numFmtId="0" fontId="7" fillId="3" borderId="1"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6" fillId="3" borderId="4"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2" fillId="2" borderId="7" xfId="0" applyFont="1" applyFill="1" applyBorder="1" applyAlignment="1">
      <alignment horizontal="center"/>
    </xf>
    <xf numFmtId="0" fontId="2" fillId="2" borderId="0" xfId="0" applyFont="1" applyFill="1" applyBorder="1" applyAlignment="1">
      <alignment horizontal="center"/>
    </xf>
    <xf numFmtId="0" fontId="2" fillId="2" borderId="9" xfId="0" applyFont="1" applyFill="1" applyBorder="1" applyAlignment="1">
      <alignment horizontal="center"/>
    </xf>
    <xf numFmtId="0" fontId="2" fillId="2" borderId="13" xfId="0" applyFont="1" applyFill="1" applyBorder="1" applyAlignment="1">
      <alignment horizontal="center"/>
    </xf>
    <xf numFmtId="0" fontId="9" fillId="2" borderId="1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8" xfId="0"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10" xfId="0" applyFont="1" applyFill="1" applyBorder="1" applyAlignment="1">
      <alignment horizontal="center" vertical="center" wrapText="1"/>
    </xf>
    <xf numFmtId="0" fontId="2" fillId="2" borderId="0" xfId="0" applyFont="1" applyFill="1" applyAlignment="1">
      <alignment horizontal="left" vertical="center" wrapText="1"/>
    </xf>
    <xf numFmtId="0" fontId="2" fillId="2" borderId="0" xfId="0" applyFont="1" applyFill="1" applyAlignment="1">
      <alignment horizontal="left" vertical="center"/>
    </xf>
    <xf numFmtId="0" fontId="8" fillId="4" borderId="14"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5" fillId="0" borderId="11" xfId="0" applyFont="1" applyFill="1" applyBorder="1" applyAlignment="1">
      <alignment horizontal="center" vertical="center" wrapText="1"/>
    </xf>
    <xf numFmtId="0" fontId="2" fillId="2" borderId="11" xfId="0" applyFont="1" applyFill="1" applyBorder="1" applyAlignment="1">
      <alignment horizontal="center" vertical="center" wrapText="1"/>
    </xf>
    <xf numFmtId="43" fontId="2" fillId="0" borderId="11" xfId="1" applyNumberFormat="1" applyFont="1" applyFill="1" applyBorder="1" applyAlignment="1">
      <alignment horizontal="center" vertical="center" wrapText="1"/>
    </xf>
    <xf numFmtId="0" fontId="10" fillId="0" borderId="11" xfId="1" applyNumberFormat="1" applyFont="1" applyFill="1" applyBorder="1" applyAlignment="1">
      <alignment vertical="center" wrapText="1"/>
    </xf>
    <xf numFmtId="9" fontId="2" fillId="2" borderId="11" xfId="2" applyFont="1" applyFill="1" applyBorder="1" applyAlignment="1">
      <alignment horizontal="center" vertical="center"/>
    </xf>
    <xf numFmtId="0" fontId="10" fillId="2" borderId="11" xfId="0" applyFont="1" applyFill="1" applyBorder="1" applyAlignment="1">
      <alignment horizontal="center" vertical="center" wrapText="1"/>
    </xf>
    <xf numFmtId="0" fontId="10" fillId="0" borderId="11" xfId="1" applyNumberFormat="1" applyFont="1" applyFill="1" applyBorder="1" applyAlignment="1">
      <alignment horizontal="justify" vertical="center" wrapText="1"/>
    </xf>
    <xf numFmtId="0" fontId="4" fillId="5" borderId="11" xfId="0" applyFont="1" applyFill="1" applyBorder="1" applyAlignment="1">
      <alignment horizontal="center" vertical="center" wrapText="1"/>
    </xf>
    <xf numFmtId="0" fontId="2" fillId="5" borderId="11" xfId="0" applyFont="1" applyFill="1" applyBorder="1" applyAlignment="1">
      <alignment horizontal="center" vertical="center" wrapText="1"/>
    </xf>
    <xf numFmtId="0" fontId="2" fillId="0" borderId="11" xfId="2" applyNumberFormat="1" applyFont="1" applyFill="1" applyBorder="1" applyAlignment="1">
      <alignment horizontal="center" vertical="center" wrapText="1"/>
    </xf>
    <xf numFmtId="3" fontId="2" fillId="0" borderId="11" xfId="2" applyNumberFormat="1" applyFont="1" applyFill="1" applyBorder="1" applyAlignment="1">
      <alignment horizontal="center" vertical="center" wrapText="1"/>
    </xf>
    <xf numFmtId="43" fontId="2" fillId="2" borderId="11" xfId="1" applyNumberFormat="1" applyFont="1" applyFill="1" applyBorder="1" applyAlignment="1">
      <alignment horizontal="center" vertical="center" wrapText="1"/>
    </xf>
    <xf numFmtId="43" fontId="2" fillId="0" borderId="11" xfId="2" applyNumberFormat="1" applyFont="1" applyFill="1" applyBorder="1" applyAlignment="1">
      <alignment horizontal="center" vertical="center" wrapText="1"/>
    </xf>
    <xf numFmtId="43" fontId="4" fillId="0" borderId="11" xfId="1" applyNumberFormat="1" applyFont="1" applyFill="1" applyBorder="1" applyAlignment="1">
      <alignment horizontal="right" vertical="center" wrapText="1"/>
    </xf>
    <xf numFmtId="164" fontId="2" fillId="0" borderId="11" xfId="2" applyNumberFormat="1" applyFont="1" applyFill="1" applyBorder="1" applyAlignment="1">
      <alignment horizontal="center" vertical="center" wrapText="1"/>
    </xf>
    <xf numFmtId="0" fontId="4" fillId="5" borderId="11" xfId="0" quotePrefix="1" applyFont="1" applyFill="1" applyBorder="1" applyAlignment="1">
      <alignment horizontal="center" vertical="center" wrapText="1"/>
    </xf>
    <xf numFmtId="0" fontId="10" fillId="2" borderId="11" xfId="1" quotePrefix="1" applyNumberFormat="1" applyFont="1" applyFill="1" applyBorder="1" applyAlignment="1">
      <alignment vertical="center" wrapText="1"/>
    </xf>
    <xf numFmtId="0" fontId="19" fillId="2" borderId="11" xfId="0" applyFont="1" applyFill="1" applyBorder="1" applyAlignment="1">
      <alignment horizontal="center" vertical="center" wrapText="1"/>
    </xf>
    <xf numFmtId="10" fontId="2" fillId="2" borderId="11" xfId="2" applyNumberFormat="1" applyFont="1" applyFill="1" applyBorder="1" applyAlignment="1">
      <alignment horizontal="center" vertical="center"/>
    </xf>
  </cellXfs>
  <cellStyles count="4">
    <cellStyle name="Millares" xfId="1" builtinId="3"/>
    <cellStyle name="Millares 3" xfId="3" xr:uid="{DDB30E4D-8F09-4827-9518-E04F3271DAEA}"/>
    <cellStyle name="Normal" xfId="0" builtinId="0"/>
    <cellStyle name="Porcentaje" xfId="2" builtinId="5"/>
  </cellStyles>
  <dxfs count="0"/>
  <tableStyles count="0" defaultTableStyle="TableStyleMedium2" defaultPivotStyle="PivotStyleLight16"/>
  <colors>
    <mruColors>
      <color rgb="FFC4BD97"/>
      <color rgb="FFC4BDBF"/>
      <color rgb="FFC49FBC"/>
      <color rgb="FF3399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oneCellAnchor>
    <xdr:from>
      <xdr:col>4</xdr:col>
      <xdr:colOff>695325</xdr:colOff>
      <xdr:row>42</xdr:row>
      <xdr:rowOff>133350</xdr:rowOff>
    </xdr:from>
    <xdr:ext cx="76200" cy="438150"/>
    <xdr:sp macro="" textlink="">
      <xdr:nvSpPr>
        <xdr:cNvPr id="2" name="Text Box 5">
          <a:extLst>
            <a:ext uri="{FF2B5EF4-FFF2-40B4-BE49-F238E27FC236}">
              <a16:creationId xmlns:a16="http://schemas.microsoft.com/office/drawing/2014/main" id="{BBA3BC2F-4A8E-44A5-8CAE-F24BBD1258A9}"/>
            </a:ext>
          </a:extLst>
        </xdr:cNvPr>
        <xdr:cNvSpPr txBox="1">
          <a:spLocks noChangeArrowheads="1"/>
        </xdr:cNvSpPr>
      </xdr:nvSpPr>
      <xdr:spPr bwMode="auto">
        <a:xfrm>
          <a:off x="3743325" y="9553575"/>
          <a:ext cx="76200" cy="438150"/>
        </a:xfrm>
        <a:prstGeom prst="rect">
          <a:avLst/>
        </a:prstGeom>
        <a:solidFill>
          <a:srgbClr val="FFFFFF"/>
        </a:solidFill>
        <a:ln w="9525">
          <a:noFill/>
          <a:miter lim="800000"/>
          <a:headEnd/>
          <a:tailEnd/>
        </a:ln>
      </xdr:spPr>
      <xdr:txBody>
        <a:bodyPr wrap="none" lIns="91440" tIns="45720" rIns="91440" bIns="45720" anchor="t" upright="1">
          <a:spAutoFit/>
        </a:bodyPr>
        <a:lstStyle/>
        <a:p>
          <a:pPr algn="l" rtl="0">
            <a:defRPr sz="1000"/>
          </a:pPr>
          <a:endParaRPr lang="en-US" sz="1200" b="0" i="0" u="none" strike="noStrike" baseline="0">
            <a:solidFill>
              <a:srgbClr val="000000"/>
            </a:solidFill>
            <a:latin typeface="Times New Roman"/>
            <a:cs typeface="Times New Roman"/>
          </a:endParaRPr>
        </a:p>
        <a:p>
          <a:pPr algn="l" rtl="0">
            <a:defRPr sz="1000"/>
          </a:pPr>
          <a:endParaRPr lang="en-US" sz="1200" b="0" i="0" u="none" strike="noStrike" baseline="0">
            <a:solidFill>
              <a:srgbClr val="000000"/>
            </a:solidFill>
            <a:latin typeface="Times New Roman"/>
            <a:cs typeface="Times New Roman"/>
          </a:endParaRPr>
        </a:p>
      </xdr:txBody>
    </xdr:sp>
    <xdr:clientData/>
  </xdr:oneCellAnchor>
  <xdr:twoCellAnchor>
    <xdr:from>
      <xdr:col>0</xdr:col>
      <xdr:colOff>115981</xdr:colOff>
      <xdr:row>15</xdr:row>
      <xdr:rowOff>173131</xdr:rowOff>
    </xdr:from>
    <xdr:to>
      <xdr:col>8</xdr:col>
      <xdr:colOff>725714</xdr:colOff>
      <xdr:row>29</xdr:row>
      <xdr:rowOff>87312</xdr:rowOff>
    </xdr:to>
    <xdr:sp macro="" textlink="">
      <xdr:nvSpPr>
        <xdr:cNvPr id="3" name="Rectangle 11">
          <a:extLst>
            <a:ext uri="{FF2B5EF4-FFF2-40B4-BE49-F238E27FC236}">
              <a16:creationId xmlns:a16="http://schemas.microsoft.com/office/drawing/2014/main" id="{1188AE08-C400-40AF-9CBE-3B3530DC8FA0}"/>
            </a:ext>
          </a:extLst>
        </xdr:cNvPr>
        <xdr:cNvSpPr>
          <a:spLocks noChangeArrowheads="1"/>
        </xdr:cNvSpPr>
      </xdr:nvSpPr>
      <xdr:spPr bwMode="auto">
        <a:xfrm>
          <a:off x="115981" y="3640231"/>
          <a:ext cx="6705733" cy="2581181"/>
        </a:xfrm>
        <a:prstGeom prst="rect">
          <a:avLst/>
        </a:prstGeom>
        <a:noFill/>
        <a:ln w="38100">
          <a:noFill/>
          <a:miter lim="800000"/>
          <a:headEnd/>
          <a:tailEnd/>
        </a:ln>
        <a:effectLst>
          <a:outerShdw dist="28398" dir="3806097" algn="ctr" rotWithShape="0">
            <a:srgbClr val="7F7F7F">
              <a:alpha val="50000"/>
            </a:srgbClr>
          </a:outerShdw>
        </a:effectLst>
      </xdr:spPr>
      <xdr:txBody>
        <a:bodyPr vertOverflow="clip" wrap="square" lIns="91440" tIns="45720" rIns="91440" bIns="45720" anchor="t" upright="1"/>
        <a:lstStyle/>
        <a:p>
          <a:pPr algn="ctr" rtl="0">
            <a:defRPr sz="1000"/>
          </a:pPr>
          <a:endParaRPr lang="en-US" sz="2400" b="0"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endParaRPr lang="en-US" sz="2400" b="1" i="0" u="none" strike="noStrike" baseline="0">
            <a:solidFill>
              <a:sysClr val="windowText" lastClr="000000"/>
            </a:solidFill>
            <a:latin typeface="Arial Narrow"/>
          </a:endParaRPr>
        </a:p>
        <a:p>
          <a:pPr algn="ctr" rtl="0">
            <a:defRPr sz="1000"/>
          </a:pPr>
          <a:r>
            <a:rPr lang="en-US" sz="2200" b="1" i="0" u="none" strike="noStrike" baseline="0">
              <a:solidFill>
                <a:srgbClr val="0000FF"/>
              </a:solidFill>
              <a:latin typeface="Arial Narrow"/>
            </a:rPr>
            <a:t>SEGUIMIENTO PLAN ESTRATÉGICO INSTITUCIONAL 2019</a:t>
          </a:r>
        </a:p>
        <a:p>
          <a:pPr algn="ctr" rtl="0">
            <a:defRPr sz="1000"/>
          </a:pPr>
          <a:r>
            <a:rPr lang="en-US" sz="2100" b="1" i="0" u="none" strike="noStrike" baseline="0">
              <a:solidFill>
                <a:srgbClr val="0000FF"/>
              </a:solidFill>
              <a:effectLst/>
              <a:latin typeface="Arial Narrow"/>
              <a:ea typeface="+mn-ea"/>
              <a:cs typeface="+mn-cs"/>
            </a:rPr>
            <a:t>Corte al 31 de diciembre de 2019</a:t>
          </a:r>
          <a:endParaRPr lang="en-US" sz="2100" b="0" i="0" u="none" strike="noStrike" baseline="0">
            <a:solidFill>
              <a:srgbClr val="0000FF"/>
            </a:solidFill>
            <a:latin typeface="Arial Narrow"/>
          </a:endParaRPr>
        </a:p>
      </xdr:txBody>
    </xdr:sp>
    <xdr:clientData/>
  </xdr:twoCellAnchor>
  <xdr:twoCellAnchor editAs="oneCell">
    <xdr:from>
      <xdr:col>0</xdr:col>
      <xdr:colOff>83343</xdr:colOff>
      <xdr:row>3</xdr:row>
      <xdr:rowOff>83343</xdr:rowOff>
    </xdr:from>
    <xdr:to>
      <xdr:col>8</xdr:col>
      <xdr:colOff>702469</xdr:colOff>
      <xdr:row>9</xdr:row>
      <xdr:rowOff>166687</xdr:rowOff>
    </xdr:to>
    <xdr:pic>
      <xdr:nvPicPr>
        <xdr:cNvPr id="4" name="Imagen 3">
          <a:extLst>
            <a:ext uri="{FF2B5EF4-FFF2-40B4-BE49-F238E27FC236}">
              <a16:creationId xmlns:a16="http://schemas.microsoft.com/office/drawing/2014/main" id="{DFF70B4F-996E-4D76-AE9A-E343DC0979E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3343" y="912018"/>
          <a:ext cx="6715126" cy="1226344"/>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406554</xdr:colOff>
      <xdr:row>0</xdr:row>
      <xdr:rowOff>189580</xdr:rowOff>
    </xdr:from>
    <xdr:to>
      <xdr:col>1</xdr:col>
      <xdr:colOff>1719146</xdr:colOff>
      <xdr:row>2</xdr:row>
      <xdr:rowOff>285749</xdr:rowOff>
    </xdr:to>
    <xdr:pic>
      <xdr:nvPicPr>
        <xdr:cNvPr id="3" name="Imagen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06554" y="189580"/>
          <a:ext cx="3775153" cy="88604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8</xdr:row>
      <xdr:rowOff>0</xdr:rowOff>
    </xdr:from>
    <xdr:to>
      <xdr:col>1</xdr:col>
      <xdr:colOff>304800</xdr:colOff>
      <xdr:row>8</xdr:row>
      <xdr:rowOff>304800</xdr:rowOff>
    </xdr:to>
    <xdr:sp macro="" textlink="">
      <xdr:nvSpPr>
        <xdr:cNvPr id="4" name="AutoShape 2" descr="Inicio Colciencias">
          <a:extLst>
            <a:ext uri="{FF2B5EF4-FFF2-40B4-BE49-F238E27FC236}">
              <a16:creationId xmlns:a16="http://schemas.microsoft.com/office/drawing/2014/main" id="{6F86C796-B64F-4499-A18E-A24EF9B09B24}"/>
            </a:ext>
          </a:extLst>
        </xdr:cNvPr>
        <xdr:cNvSpPr>
          <a:spLocks noChangeAspect="1" noChangeArrowheads="1"/>
        </xdr:cNvSpPr>
      </xdr:nvSpPr>
      <xdr:spPr bwMode="auto">
        <a:xfrm>
          <a:off x="6858000" y="2676525"/>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0</xdr:col>
      <xdr:colOff>0</xdr:colOff>
      <xdr:row>9</xdr:row>
      <xdr:rowOff>0</xdr:rowOff>
    </xdr:from>
    <xdr:to>
      <xdr:col>0</xdr:col>
      <xdr:colOff>304800</xdr:colOff>
      <xdr:row>9</xdr:row>
      <xdr:rowOff>304800</xdr:rowOff>
    </xdr:to>
    <xdr:sp macro="" textlink="">
      <xdr:nvSpPr>
        <xdr:cNvPr id="5" name="AutoShape 3" descr="Inicio Colciencias">
          <a:extLst>
            <a:ext uri="{FF2B5EF4-FFF2-40B4-BE49-F238E27FC236}">
              <a16:creationId xmlns:a16="http://schemas.microsoft.com/office/drawing/2014/main" id="{30E32569-6632-4329-B476-991F8C44F3A1}"/>
            </a:ext>
          </a:extLst>
        </xdr:cNvPr>
        <xdr:cNvSpPr>
          <a:spLocks noChangeAspect="1" noChangeArrowheads="1"/>
        </xdr:cNvSpPr>
      </xdr:nvSpPr>
      <xdr:spPr bwMode="auto">
        <a:xfrm>
          <a:off x="2581275" y="37909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815CD-EA36-40B1-BD7D-C9328FFA3DFD}">
  <dimension ref="A1:I46"/>
  <sheetViews>
    <sheetView tabSelected="1" workbookViewId="0">
      <selection activeCell="A32" sqref="A32:I32"/>
    </sheetView>
  </sheetViews>
  <sheetFormatPr baseColWidth="10" defaultRowHeight="15" x14ac:dyDescent="0.25"/>
  <sheetData>
    <row r="1" spans="1:9" x14ac:dyDescent="0.25">
      <c r="A1" s="53"/>
      <c r="B1" s="54"/>
      <c r="C1" s="54"/>
      <c r="D1" s="54"/>
      <c r="E1" s="54"/>
      <c r="F1" s="54"/>
      <c r="G1" s="54"/>
      <c r="H1" s="54"/>
      <c r="I1" s="55"/>
    </row>
    <row r="2" spans="1:9" x14ac:dyDescent="0.25">
      <c r="A2" s="56"/>
      <c r="B2" s="57"/>
      <c r="C2" s="57"/>
      <c r="D2" s="57"/>
      <c r="E2" s="57"/>
      <c r="F2" s="57"/>
      <c r="G2" s="57"/>
      <c r="H2" s="57"/>
      <c r="I2" s="58"/>
    </row>
    <row r="3" spans="1:9" x14ac:dyDescent="0.25">
      <c r="A3" s="56"/>
      <c r="B3" s="57"/>
      <c r="C3" s="57"/>
      <c r="D3" s="57"/>
      <c r="E3" s="57"/>
      <c r="F3" s="57"/>
      <c r="G3" s="57"/>
      <c r="H3" s="57"/>
      <c r="I3" s="58"/>
    </row>
    <row r="4" spans="1:9" x14ac:dyDescent="0.25">
      <c r="A4" s="56"/>
      <c r="B4" s="57"/>
      <c r="C4" s="57"/>
      <c r="D4" s="57"/>
      <c r="E4" s="57"/>
      <c r="F4" s="57"/>
      <c r="G4" s="57"/>
      <c r="H4" s="57"/>
      <c r="I4" s="58"/>
    </row>
    <row r="5" spans="1:9" x14ac:dyDescent="0.25">
      <c r="A5" s="56"/>
      <c r="B5" s="57"/>
      <c r="C5" s="57"/>
      <c r="D5" s="57"/>
      <c r="E5" s="57"/>
      <c r="F5" s="57"/>
      <c r="G5" s="57"/>
      <c r="H5" s="57"/>
      <c r="I5" s="58"/>
    </row>
    <row r="6" spans="1:9" x14ac:dyDescent="0.25">
      <c r="A6" s="56"/>
      <c r="B6" s="57"/>
      <c r="C6" s="57"/>
      <c r="D6" s="57"/>
      <c r="E6" s="57"/>
      <c r="F6" s="57"/>
      <c r="G6" s="57"/>
      <c r="H6" s="57"/>
      <c r="I6" s="58"/>
    </row>
    <row r="7" spans="1:9" x14ac:dyDescent="0.25">
      <c r="A7" s="56"/>
      <c r="B7" s="57"/>
      <c r="C7" s="57"/>
      <c r="D7" s="57"/>
      <c r="E7" s="57"/>
      <c r="F7" s="57"/>
      <c r="G7" s="57"/>
      <c r="H7" s="57"/>
      <c r="I7" s="58"/>
    </row>
    <row r="8" spans="1:9" x14ac:dyDescent="0.25">
      <c r="A8" s="56"/>
      <c r="B8" s="57"/>
      <c r="C8" s="57"/>
      <c r="D8" s="57"/>
      <c r="E8" s="57"/>
      <c r="F8" s="57"/>
      <c r="G8" s="57"/>
      <c r="H8" s="57"/>
      <c r="I8" s="58"/>
    </row>
    <row r="9" spans="1:9" x14ac:dyDescent="0.25">
      <c r="A9" s="56"/>
      <c r="B9" s="57"/>
      <c r="C9" s="57"/>
      <c r="D9" s="57"/>
      <c r="E9" s="57"/>
      <c r="F9" s="57"/>
      <c r="G9" s="57"/>
      <c r="H9" s="57"/>
      <c r="I9" s="58"/>
    </row>
    <row r="10" spans="1:9" x14ac:dyDescent="0.25">
      <c r="A10" s="56"/>
      <c r="B10" s="57"/>
      <c r="C10" s="57"/>
      <c r="D10" s="57"/>
      <c r="E10" s="57"/>
      <c r="F10" s="57"/>
      <c r="G10" s="57"/>
      <c r="H10" s="57"/>
      <c r="I10" s="58"/>
    </row>
    <row r="11" spans="1:9" x14ac:dyDescent="0.25">
      <c r="A11" s="56"/>
      <c r="B11" s="57"/>
      <c r="C11" s="57"/>
      <c r="D11" s="57"/>
      <c r="E11" s="57"/>
      <c r="F11" s="57"/>
      <c r="G11" s="57"/>
      <c r="H11" s="57"/>
      <c r="I11" s="58"/>
    </row>
    <row r="12" spans="1:9" x14ac:dyDescent="0.25">
      <c r="A12" s="56"/>
      <c r="B12" s="57"/>
      <c r="C12" s="57"/>
      <c r="D12" s="57"/>
      <c r="E12" s="57"/>
      <c r="F12" s="57"/>
      <c r="G12" s="57"/>
      <c r="H12" s="57"/>
      <c r="I12" s="58"/>
    </row>
    <row r="13" spans="1:9" x14ac:dyDescent="0.25">
      <c r="A13" s="56"/>
      <c r="B13" s="57"/>
      <c r="C13" s="57"/>
      <c r="D13" s="57"/>
      <c r="E13" s="57"/>
      <c r="F13" s="57"/>
      <c r="G13" s="57"/>
      <c r="H13" s="57"/>
      <c r="I13" s="58"/>
    </row>
    <row r="14" spans="1:9" x14ac:dyDescent="0.25">
      <c r="A14" s="56"/>
      <c r="B14" s="57"/>
      <c r="C14" s="57"/>
      <c r="D14" s="57"/>
      <c r="E14" s="57"/>
      <c r="F14" s="57"/>
      <c r="G14" s="57"/>
      <c r="H14" s="57"/>
      <c r="I14" s="58"/>
    </row>
    <row r="15" spans="1:9" x14ac:dyDescent="0.25">
      <c r="A15" s="56"/>
      <c r="B15" s="57"/>
      <c r="C15" s="57"/>
      <c r="D15" s="57"/>
      <c r="E15" s="57"/>
      <c r="F15" s="57"/>
      <c r="G15" s="57"/>
      <c r="H15" s="57"/>
      <c r="I15" s="58"/>
    </row>
    <row r="16" spans="1:9" x14ac:dyDescent="0.25">
      <c r="A16" s="56"/>
      <c r="B16" s="57"/>
      <c r="C16" s="57"/>
      <c r="D16" s="57"/>
      <c r="E16" s="57"/>
      <c r="F16" s="57"/>
      <c r="G16" s="57"/>
      <c r="H16" s="57"/>
      <c r="I16" s="58"/>
    </row>
    <row r="17" spans="1:9" x14ac:dyDescent="0.25">
      <c r="A17" s="56"/>
      <c r="B17" s="57"/>
      <c r="C17" s="57"/>
      <c r="D17" s="57"/>
      <c r="E17" s="57"/>
      <c r="F17" s="57"/>
      <c r="G17" s="57"/>
      <c r="H17" s="57"/>
      <c r="I17" s="58"/>
    </row>
    <row r="18" spans="1:9" x14ac:dyDescent="0.25">
      <c r="A18" s="56"/>
      <c r="B18" s="57"/>
      <c r="C18" s="57"/>
      <c r="D18" s="57"/>
      <c r="E18" s="57"/>
      <c r="F18" s="57"/>
      <c r="G18" s="57"/>
      <c r="H18" s="57"/>
      <c r="I18" s="58"/>
    </row>
    <row r="19" spans="1:9" x14ac:dyDescent="0.25">
      <c r="A19" s="56"/>
      <c r="B19" s="57"/>
      <c r="C19" s="57"/>
      <c r="D19" s="57"/>
      <c r="E19" s="57"/>
      <c r="F19" s="57"/>
      <c r="G19" s="57"/>
      <c r="H19" s="57"/>
      <c r="I19" s="58"/>
    </row>
    <row r="20" spans="1:9" x14ac:dyDescent="0.25">
      <c r="A20" s="56"/>
      <c r="B20" s="57"/>
      <c r="C20" s="57"/>
      <c r="D20" s="57"/>
      <c r="E20" s="57"/>
      <c r="F20" s="57"/>
      <c r="G20" s="57"/>
      <c r="H20" s="57"/>
      <c r="I20" s="58"/>
    </row>
    <row r="21" spans="1:9" x14ac:dyDescent="0.25">
      <c r="A21" s="56"/>
      <c r="B21" s="57"/>
      <c r="C21" s="57"/>
      <c r="D21" s="57"/>
      <c r="E21" s="57"/>
      <c r="F21" s="57"/>
      <c r="G21" s="57"/>
      <c r="H21" s="57"/>
      <c r="I21" s="58"/>
    </row>
    <row r="22" spans="1:9" x14ac:dyDescent="0.25">
      <c r="A22" s="56"/>
      <c r="B22" s="57"/>
      <c r="C22" s="57"/>
      <c r="D22" s="57"/>
      <c r="E22" s="57"/>
      <c r="F22" s="57"/>
      <c r="G22" s="57"/>
      <c r="H22" s="57"/>
      <c r="I22" s="58"/>
    </row>
    <row r="23" spans="1:9" x14ac:dyDescent="0.25">
      <c r="A23" s="56"/>
      <c r="B23" s="57"/>
      <c r="C23" s="57"/>
      <c r="D23" s="57"/>
      <c r="E23" s="57"/>
      <c r="F23" s="57"/>
      <c r="G23" s="57"/>
      <c r="H23" s="57"/>
      <c r="I23" s="58"/>
    </row>
    <row r="24" spans="1:9" x14ac:dyDescent="0.25">
      <c r="A24" s="56"/>
      <c r="B24" s="57"/>
      <c r="C24" s="57"/>
      <c r="D24" s="57"/>
      <c r="E24" s="57"/>
      <c r="F24" s="57"/>
      <c r="G24" s="57"/>
      <c r="H24" s="57"/>
      <c r="I24" s="58"/>
    </row>
    <row r="25" spans="1:9" x14ac:dyDescent="0.25">
      <c r="A25" s="56"/>
      <c r="B25" s="57"/>
      <c r="C25" s="57"/>
      <c r="D25" s="57"/>
      <c r="E25" s="57"/>
      <c r="F25" s="57"/>
      <c r="G25" s="57"/>
      <c r="H25" s="57"/>
      <c r="I25" s="58"/>
    </row>
    <row r="26" spans="1:9" x14ac:dyDescent="0.25">
      <c r="A26" s="56"/>
      <c r="B26" s="57"/>
      <c r="C26" s="57"/>
      <c r="D26" s="57"/>
      <c r="E26" s="57"/>
      <c r="F26" s="57"/>
      <c r="G26" s="57"/>
      <c r="H26" s="57"/>
      <c r="I26" s="58"/>
    </row>
    <row r="27" spans="1:9" x14ac:dyDescent="0.25">
      <c r="A27" s="56"/>
      <c r="B27" s="57"/>
      <c r="C27" s="57"/>
      <c r="D27" s="57"/>
      <c r="E27" s="57"/>
      <c r="F27" s="57"/>
      <c r="G27" s="57"/>
      <c r="H27" s="57"/>
      <c r="I27" s="58"/>
    </row>
    <row r="28" spans="1:9" x14ac:dyDescent="0.25">
      <c r="A28" s="56"/>
      <c r="B28" s="57"/>
      <c r="C28" s="57"/>
      <c r="D28" s="57"/>
      <c r="E28" s="57"/>
      <c r="F28" s="57"/>
      <c r="G28" s="57"/>
      <c r="H28" s="57"/>
      <c r="I28" s="58"/>
    </row>
    <row r="29" spans="1:9" x14ac:dyDescent="0.25">
      <c r="A29" s="56"/>
      <c r="B29" s="57"/>
      <c r="C29" s="57"/>
      <c r="D29" s="57"/>
      <c r="E29" s="57"/>
      <c r="F29" s="57"/>
      <c r="G29" s="57"/>
      <c r="H29" s="57"/>
      <c r="I29" s="58"/>
    </row>
    <row r="30" spans="1:9" ht="20.25" x14ac:dyDescent="0.35">
      <c r="A30" s="56"/>
      <c r="B30" s="64"/>
      <c r="C30" s="64"/>
      <c r="D30" s="64"/>
      <c r="E30" s="64"/>
      <c r="F30" s="64"/>
      <c r="G30" s="64"/>
      <c r="H30" s="64"/>
      <c r="I30" s="58"/>
    </row>
    <row r="31" spans="1:9" x14ac:dyDescent="0.25">
      <c r="A31" s="56"/>
      <c r="B31" s="57"/>
      <c r="C31" s="57"/>
      <c r="D31" s="57"/>
      <c r="E31" s="57"/>
      <c r="F31" s="57"/>
      <c r="G31" s="57"/>
      <c r="H31" s="57"/>
      <c r="I31" s="58"/>
    </row>
    <row r="32" spans="1:9" ht="33" x14ac:dyDescent="0.25">
      <c r="A32" s="65"/>
      <c r="B32" s="66"/>
      <c r="C32" s="66"/>
      <c r="D32" s="66"/>
      <c r="E32" s="66"/>
      <c r="F32" s="66"/>
      <c r="G32" s="66"/>
      <c r="H32" s="66"/>
      <c r="I32" s="67"/>
    </row>
    <row r="33" spans="1:9" x14ac:dyDescent="0.25">
      <c r="A33" s="56"/>
      <c r="B33" s="57"/>
      <c r="C33" s="57"/>
      <c r="D33" s="57"/>
      <c r="E33" s="57"/>
      <c r="F33" s="57"/>
      <c r="G33" s="57"/>
      <c r="H33" s="57"/>
      <c r="I33" s="58"/>
    </row>
    <row r="34" spans="1:9" x14ac:dyDescent="0.25">
      <c r="A34" s="56"/>
      <c r="B34" s="57"/>
      <c r="C34" s="57"/>
      <c r="D34" s="57"/>
      <c r="E34" s="57"/>
      <c r="F34" s="57"/>
      <c r="G34" s="57"/>
      <c r="H34" s="57"/>
      <c r="I34" s="58"/>
    </row>
    <row r="35" spans="1:9" x14ac:dyDescent="0.25">
      <c r="A35" s="56"/>
      <c r="B35" s="57"/>
      <c r="C35" s="57"/>
      <c r="D35" s="57"/>
      <c r="E35" s="57"/>
      <c r="F35" s="57"/>
      <c r="G35" s="57"/>
      <c r="H35" s="57"/>
      <c r="I35" s="58"/>
    </row>
    <row r="36" spans="1:9" ht="15.75" x14ac:dyDescent="0.25">
      <c r="A36" s="68"/>
      <c r="B36" s="69"/>
      <c r="C36" s="69"/>
      <c r="D36" s="69"/>
      <c r="E36" s="69"/>
      <c r="F36" s="69"/>
      <c r="G36" s="69"/>
      <c r="H36" s="69"/>
      <c r="I36" s="70"/>
    </row>
    <row r="37" spans="1:9" x14ac:dyDescent="0.25">
      <c r="A37" s="56"/>
      <c r="B37" s="57"/>
      <c r="C37" s="57"/>
      <c r="D37" s="57"/>
      <c r="E37" s="57"/>
      <c r="F37" s="57"/>
      <c r="G37" s="57"/>
      <c r="H37" s="57"/>
      <c r="I37" s="58"/>
    </row>
    <row r="38" spans="1:9" x14ac:dyDescent="0.25">
      <c r="A38" s="56"/>
      <c r="B38" s="57"/>
      <c r="C38" s="57"/>
      <c r="D38" s="57"/>
      <c r="E38" s="57"/>
      <c r="F38" s="57"/>
      <c r="G38" s="57"/>
      <c r="H38" s="57"/>
      <c r="I38" s="58"/>
    </row>
    <row r="39" spans="1:9" x14ac:dyDescent="0.25">
      <c r="A39" s="56"/>
      <c r="B39" s="57"/>
      <c r="C39" s="57"/>
      <c r="D39" s="57"/>
      <c r="E39" s="57"/>
      <c r="F39" s="57"/>
      <c r="G39" s="57"/>
      <c r="H39" s="57"/>
      <c r="I39" s="58"/>
    </row>
    <row r="40" spans="1:9" x14ac:dyDescent="0.25">
      <c r="A40" s="56"/>
      <c r="B40" s="57"/>
      <c r="C40" s="57"/>
      <c r="D40" s="57"/>
      <c r="E40" s="57"/>
      <c r="F40" s="57"/>
      <c r="G40" s="57"/>
      <c r="H40" s="57"/>
      <c r="I40" s="58"/>
    </row>
    <row r="41" spans="1:9" x14ac:dyDescent="0.25">
      <c r="A41" s="56"/>
      <c r="B41" s="57"/>
      <c r="C41" s="57"/>
      <c r="D41" s="57"/>
      <c r="E41" s="57"/>
      <c r="F41" s="57"/>
      <c r="G41" s="57"/>
      <c r="H41" s="57"/>
      <c r="I41" s="58"/>
    </row>
    <row r="42" spans="1:9" x14ac:dyDescent="0.25">
      <c r="A42" s="56"/>
      <c r="B42" s="57"/>
      <c r="C42" s="57"/>
      <c r="D42" s="57"/>
      <c r="E42" s="57"/>
      <c r="F42" s="57"/>
      <c r="G42" s="57"/>
      <c r="H42" s="57"/>
      <c r="I42" s="58"/>
    </row>
    <row r="43" spans="1:9" x14ac:dyDescent="0.25">
      <c r="A43" s="56"/>
      <c r="B43" s="57"/>
      <c r="C43" s="57"/>
      <c r="D43" s="57"/>
      <c r="E43" s="57"/>
      <c r="F43" s="57"/>
      <c r="G43" s="57"/>
      <c r="H43" s="57"/>
      <c r="I43" s="58"/>
    </row>
    <row r="44" spans="1:9" x14ac:dyDescent="0.25">
      <c r="A44" s="56"/>
      <c r="B44" s="57"/>
      <c r="C44" s="57"/>
      <c r="D44" s="57"/>
      <c r="E44" s="57"/>
      <c r="F44" s="57"/>
      <c r="G44" s="57"/>
      <c r="H44" s="57"/>
      <c r="I44" s="58"/>
    </row>
    <row r="45" spans="1:9" x14ac:dyDescent="0.25">
      <c r="A45" s="56"/>
      <c r="B45" s="57"/>
      <c r="C45" s="57"/>
      <c r="D45" s="57"/>
      <c r="E45" s="57"/>
      <c r="F45" s="57"/>
      <c r="G45" s="57"/>
      <c r="H45" s="57"/>
      <c r="I45" s="58"/>
    </row>
    <row r="46" spans="1:9" ht="15.75" thickBot="1" x14ac:dyDescent="0.3">
      <c r="A46" s="59"/>
      <c r="B46" s="60"/>
      <c r="C46" s="60"/>
      <c r="D46" s="60"/>
      <c r="E46" s="60"/>
      <c r="F46" s="60"/>
      <c r="G46" s="60"/>
      <c r="H46" s="60"/>
      <c r="I46" s="61"/>
    </row>
  </sheetData>
  <mergeCells count="3">
    <mergeCell ref="B30:H30"/>
    <mergeCell ref="A32:I32"/>
    <mergeCell ref="A36:I3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30"/>
  <sheetViews>
    <sheetView view="pageBreakPreview" topLeftCell="D1" zoomScale="82" zoomScaleNormal="60" zoomScaleSheetLayoutView="82" zoomScalePageLayoutView="30" workbookViewId="0">
      <pane ySplit="8" topLeftCell="A9" activePane="bottomLeft" state="frozen"/>
      <selection activeCell="E1" sqref="E1"/>
      <selection pane="bottomLeft" activeCell="P27" sqref="P27"/>
    </sheetView>
  </sheetViews>
  <sheetFormatPr baseColWidth="10" defaultColWidth="11.42578125" defaultRowHeight="17.25" x14ac:dyDescent="0.3"/>
  <cols>
    <col min="1" max="1" width="36.85546875" style="1" customWidth="1"/>
    <col min="2" max="2" width="35.5703125" style="1" customWidth="1"/>
    <col min="3" max="3" width="24.28515625" style="1" customWidth="1"/>
    <col min="4" max="4" width="13.5703125" style="11" customWidth="1"/>
    <col min="5" max="5" width="12.140625" style="12" customWidth="1"/>
    <col min="6" max="6" width="15.42578125" style="13" customWidth="1"/>
    <col min="7" max="7" width="15.28515625" style="13" bestFit="1" customWidth="1"/>
    <col min="8" max="8" width="16.5703125" style="1" customWidth="1"/>
    <col min="9" max="9" width="15" style="1" customWidth="1"/>
    <col min="10" max="10" width="14.5703125" style="1" customWidth="1"/>
    <col min="11" max="12" width="14" style="1" customWidth="1"/>
    <col min="13" max="13" width="15" style="12" customWidth="1"/>
    <col min="14" max="14" width="13.7109375" style="12" customWidth="1"/>
    <col min="15" max="15" width="15.85546875" style="12" customWidth="1"/>
    <col min="16" max="16" width="15.85546875" style="1" customWidth="1"/>
    <col min="17" max="17" width="15.5703125" style="1" customWidth="1"/>
    <col min="18" max="18" width="119.7109375" style="1" customWidth="1"/>
    <col min="19" max="19" width="39.5703125" style="13" customWidth="1"/>
    <col min="20" max="16384" width="11.42578125" style="1"/>
  </cols>
  <sheetData>
    <row r="1" spans="1:21" ht="30.75" customHeight="1" x14ac:dyDescent="0.3">
      <c r="A1" s="83"/>
      <c r="B1" s="84"/>
      <c r="C1" s="87" t="s">
        <v>0</v>
      </c>
      <c r="D1" s="87"/>
      <c r="E1" s="87"/>
      <c r="F1" s="87"/>
      <c r="G1" s="87"/>
      <c r="H1" s="87"/>
      <c r="I1" s="87"/>
      <c r="J1" s="87"/>
      <c r="K1" s="87"/>
      <c r="L1" s="87"/>
      <c r="M1" s="87"/>
      <c r="N1" s="87"/>
      <c r="O1" s="87"/>
      <c r="P1" s="87"/>
      <c r="Q1" s="88"/>
      <c r="R1" s="81" t="s">
        <v>14</v>
      </c>
      <c r="S1" s="82"/>
    </row>
    <row r="2" spans="1:21" ht="30.75" customHeight="1" x14ac:dyDescent="0.3">
      <c r="A2" s="83"/>
      <c r="B2" s="84"/>
      <c r="C2" s="89"/>
      <c r="D2" s="89"/>
      <c r="E2" s="89"/>
      <c r="F2" s="89"/>
      <c r="G2" s="89"/>
      <c r="H2" s="89"/>
      <c r="I2" s="89"/>
      <c r="J2" s="89"/>
      <c r="K2" s="89"/>
      <c r="L2" s="89"/>
      <c r="M2" s="89"/>
      <c r="N2" s="89"/>
      <c r="O2" s="89"/>
      <c r="P2" s="89"/>
      <c r="Q2" s="90"/>
      <c r="R2" s="81" t="s">
        <v>15</v>
      </c>
      <c r="S2" s="82"/>
    </row>
    <row r="3" spans="1:21" s="2" customFormat="1" ht="30.75" customHeight="1" x14ac:dyDescent="0.3">
      <c r="A3" s="85"/>
      <c r="B3" s="86"/>
      <c r="C3" s="91"/>
      <c r="D3" s="91"/>
      <c r="E3" s="91"/>
      <c r="F3" s="91"/>
      <c r="G3" s="91"/>
      <c r="H3" s="91"/>
      <c r="I3" s="91"/>
      <c r="J3" s="91"/>
      <c r="K3" s="91"/>
      <c r="L3" s="91"/>
      <c r="M3" s="91"/>
      <c r="N3" s="91"/>
      <c r="O3" s="91"/>
      <c r="P3" s="91"/>
      <c r="Q3" s="92"/>
      <c r="R3" s="81" t="s">
        <v>16</v>
      </c>
      <c r="S3" s="82"/>
    </row>
    <row r="4" spans="1:21" s="2" customFormat="1" ht="13.15" customHeight="1" x14ac:dyDescent="0.3">
      <c r="A4" s="3"/>
      <c r="B4" s="3"/>
      <c r="C4" s="3"/>
      <c r="D4" s="3"/>
      <c r="E4" s="4"/>
      <c r="F4" s="3"/>
      <c r="G4" s="3"/>
      <c r="H4" s="3"/>
      <c r="I4" s="3"/>
      <c r="J4" s="3"/>
      <c r="K4" s="3"/>
      <c r="L4" s="3"/>
      <c r="M4" s="4"/>
      <c r="N4" s="4"/>
      <c r="O4" s="4"/>
      <c r="P4" s="3"/>
      <c r="Q4" s="3"/>
      <c r="R4" s="3"/>
      <c r="S4" s="3"/>
    </row>
    <row r="5" spans="1:21" s="2" customFormat="1" ht="35.25" customHeight="1" x14ac:dyDescent="0.3">
      <c r="A5" s="78" t="s">
        <v>61</v>
      </c>
      <c r="B5" s="79"/>
      <c r="C5" s="79"/>
      <c r="D5" s="79"/>
      <c r="E5" s="79"/>
      <c r="F5" s="79"/>
      <c r="G5" s="79"/>
      <c r="H5" s="79"/>
      <c r="I5" s="79"/>
      <c r="J5" s="79"/>
      <c r="K5" s="79"/>
      <c r="L5" s="79"/>
      <c r="M5" s="79"/>
      <c r="N5" s="79"/>
      <c r="O5" s="79"/>
      <c r="P5" s="79"/>
      <c r="Q5" s="79"/>
      <c r="R5" s="79"/>
      <c r="S5" s="80"/>
    </row>
    <row r="6" spans="1:21" x14ac:dyDescent="0.3">
      <c r="A6" s="3"/>
      <c r="B6" s="3"/>
      <c r="C6" s="3"/>
      <c r="D6" s="3"/>
      <c r="E6" s="4"/>
      <c r="F6" s="3"/>
      <c r="G6" s="3"/>
      <c r="H6" s="3"/>
      <c r="I6" s="3"/>
      <c r="J6" s="3"/>
      <c r="K6" s="3"/>
      <c r="L6" s="3"/>
      <c r="M6" s="4"/>
      <c r="N6" s="4"/>
      <c r="O6" s="4"/>
      <c r="P6" s="3"/>
      <c r="Q6" s="3"/>
      <c r="R6" s="3"/>
      <c r="S6" s="3"/>
    </row>
    <row r="7" spans="1:21" ht="35.25" customHeight="1" x14ac:dyDescent="0.3">
      <c r="A7" s="71" t="s">
        <v>1</v>
      </c>
      <c r="B7" s="71" t="s">
        <v>2</v>
      </c>
      <c r="C7" s="71" t="s">
        <v>3</v>
      </c>
      <c r="D7" s="71" t="s">
        <v>4</v>
      </c>
      <c r="E7" s="71" t="s">
        <v>36</v>
      </c>
      <c r="F7" s="75" t="s">
        <v>40</v>
      </c>
      <c r="G7" s="76"/>
      <c r="H7" s="76"/>
      <c r="I7" s="77"/>
      <c r="J7" s="73" t="s">
        <v>46</v>
      </c>
      <c r="K7" s="74" t="s">
        <v>37</v>
      </c>
      <c r="L7" s="71" t="s">
        <v>38</v>
      </c>
      <c r="M7" s="71" t="s">
        <v>39</v>
      </c>
      <c r="N7" s="71" t="s">
        <v>59</v>
      </c>
      <c r="O7" s="71" t="s">
        <v>5</v>
      </c>
      <c r="P7" s="73" t="s">
        <v>6</v>
      </c>
      <c r="Q7" s="73" t="s">
        <v>13</v>
      </c>
      <c r="R7" s="74" t="s">
        <v>67</v>
      </c>
      <c r="S7" s="71" t="s">
        <v>7</v>
      </c>
    </row>
    <row r="8" spans="1:21" ht="30.75" customHeight="1" x14ac:dyDescent="0.3">
      <c r="A8" s="72"/>
      <c r="B8" s="72"/>
      <c r="C8" s="72"/>
      <c r="D8" s="72"/>
      <c r="E8" s="72"/>
      <c r="F8" s="14" t="s">
        <v>8</v>
      </c>
      <c r="G8" s="14" t="s">
        <v>9</v>
      </c>
      <c r="H8" s="14" t="s">
        <v>10</v>
      </c>
      <c r="I8" s="14" t="s">
        <v>11</v>
      </c>
      <c r="J8" s="74"/>
      <c r="K8" s="95"/>
      <c r="L8" s="72"/>
      <c r="M8" s="72"/>
      <c r="N8" s="72"/>
      <c r="O8" s="72"/>
      <c r="P8" s="74"/>
      <c r="Q8" s="74"/>
      <c r="R8" s="95"/>
      <c r="S8" s="72"/>
    </row>
    <row r="9" spans="1:21" ht="142.5" customHeight="1" x14ac:dyDescent="0.3">
      <c r="A9" s="96" t="s">
        <v>48</v>
      </c>
      <c r="B9" s="15" t="s">
        <v>17</v>
      </c>
      <c r="C9" s="25" t="s">
        <v>41</v>
      </c>
      <c r="D9" s="17" t="s">
        <v>33</v>
      </c>
      <c r="E9" s="17" t="s">
        <v>33</v>
      </c>
      <c r="F9" s="26" t="s">
        <v>60</v>
      </c>
      <c r="G9" s="26" t="s">
        <v>60</v>
      </c>
      <c r="H9" s="26" t="s">
        <v>60</v>
      </c>
      <c r="I9" s="101" t="s">
        <v>68</v>
      </c>
      <c r="J9" s="33">
        <v>1</v>
      </c>
      <c r="K9" s="101">
        <v>1.21</v>
      </c>
      <c r="L9" s="17" t="s">
        <v>33</v>
      </c>
      <c r="M9" s="17" t="s">
        <v>47</v>
      </c>
      <c r="N9" s="17" t="s">
        <v>47</v>
      </c>
      <c r="O9" s="17" t="s">
        <v>47</v>
      </c>
      <c r="P9" s="110">
        <f>+K9</f>
        <v>1.21</v>
      </c>
      <c r="Q9" s="27" t="s">
        <v>60</v>
      </c>
      <c r="R9" s="50" t="s">
        <v>69</v>
      </c>
      <c r="S9" s="50" t="s">
        <v>63</v>
      </c>
      <c r="U9" s="5"/>
    </row>
    <row r="10" spans="1:21" s="13" customFormat="1" ht="409.5" customHeight="1" x14ac:dyDescent="0.3">
      <c r="A10" s="96"/>
      <c r="B10" s="106" t="s">
        <v>18</v>
      </c>
      <c r="C10" s="62" t="s">
        <v>42</v>
      </c>
      <c r="D10" s="28">
        <v>0.31</v>
      </c>
      <c r="E10" s="33">
        <v>0.77</v>
      </c>
      <c r="F10" s="33">
        <v>0.1</v>
      </c>
      <c r="G10" s="31">
        <v>0.2</v>
      </c>
      <c r="H10" s="31">
        <v>0.32</v>
      </c>
      <c r="I10" s="31">
        <v>0.98</v>
      </c>
      <c r="J10" s="103">
        <f>IF(K10/E10&gt;100%,100%,K10/E10)</f>
        <v>1</v>
      </c>
      <c r="K10" s="31">
        <v>0.98</v>
      </c>
      <c r="L10" s="20">
        <v>0.8</v>
      </c>
      <c r="M10" s="28">
        <v>0.85</v>
      </c>
      <c r="N10" s="28">
        <v>0.89</v>
      </c>
      <c r="O10" s="20">
        <v>0.89</v>
      </c>
      <c r="P10" s="31" t="s">
        <v>73</v>
      </c>
      <c r="Q10" s="31" t="s">
        <v>75</v>
      </c>
      <c r="R10" s="105" t="s">
        <v>70</v>
      </c>
      <c r="S10" s="104" t="s">
        <v>62</v>
      </c>
    </row>
    <row r="11" spans="1:21" ht="390.75" customHeight="1" x14ac:dyDescent="0.3">
      <c r="A11" s="96"/>
      <c r="B11" s="107" t="s">
        <v>43</v>
      </c>
      <c r="C11" s="25" t="s">
        <v>42</v>
      </c>
      <c r="D11" s="18">
        <v>1</v>
      </c>
      <c r="E11" s="18">
        <v>1</v>
      </c>
      <c r="F11" s="29" t="s">
        <v>60</v>
      </c>
      <c r="G11" s="39">
        <v>0.20177</v>
      </c>
      <c r="H11" s="40">
        <v>0.52039999999999997</v>
      </c>
      <c r="I11" s="31">
        <v>1</v>
      </c>
      <c r="J11" s="103">
        <f>IF(K11/E11&gt;100%,100%,K11/E11)</f>
        <v>1</v>
      </c>
      <c r="K11" s="31">
        <f>+I11</f>
        <v>1</v>
      </c>
      <c r="L11" s="18">
        <v>1</v>
      </c>
      <c r="M11" s="18">
        <v>1</v>
      </c>
      <c r="N11" s="18">
        <v>1</v>
      </c>
      <c r="O11" s="18">
        <v>1</v>
      </c>
      <c r="P11" s="40">
        <f>+H11</f>
        <v>0.52039999999999997</v>
      </c>
      <c r="Q11" s="31" t="s">
        <v>74</v>
      </c>
      <c r="R11" s="44" t="s">
        <v>71</v>
      </c>
      <c r="S11" s="51" t="s">
        <v>64</v>
      </c>
    </row>
    <row r="12" spans="1:21" ht="339.75" customHeight="1" x14ac:dyDescent="0.3">
      <c r="A12" s="98" t="s">
        <v>49</v>
      </c>
      <c r="B12" s="107" t="s">
        <v>19</v>
      </c>
      <c r="C12" s="25" t="s">
        <v>42</v>
      </c>
      <c r="D12" s="19">
        <v>1200</v>
      </c>
      <c r="E12" s="19">
        <v>216</v>
      </c>
      <c r="F12" s="29" t="s">
        <v>60</v>
      </c>
      <c r="G12" s="29" t="s">
        <v>60</v>
      </c>
      <c r="H12" s="29" t="s">
        <v>60</v>
      </c>
      <c r="I12" s="108">
        <v>217</v>
      </c>
      <c r="J12" s="103">
        <f>IF(K12/E12&gt;100%,100%,K12/E12)</f>
        <v>1</v>
      </c>
      <c r="K12" s="108">
        <f>+I12</f>
        <v>217</v>
      </c>
      <c r="L12" s="19">
        <v>179</v>
      </c>
      <c r="M12" s="19">
        <v>179</v>
      </c>
      <c r="N12" s="19">
        <v>179</v>
      </c>
      <c r="O12" s="19">
        <f>+SUM(E12+L12+M12+N12)</f>
        <v>753</v>
      </c>
      <c r="P12" s="29">
        <f>+K12</f>
        <v>217</v>
      </c>
      <c r="Q12" s="103">
        <f>IF(P12/O12&gt;100%,100%,P12/O12)</f>
        <v>0.28818061088977426</v>
      </c>
      <c r="R12" s="44" t="s">
        <v>72</v>
      </c>
      <c r="S12" s="25" t="s">
        <v>55</v>
      </c>
    </row>
    <row r="13" spans="1:21" ht="323.25" customHeight="1" x14ac:dyDescent="0.3">
      <c r="A13" s="98"/>
      <c r="B13" s="107" t="s">
        <v>20</v>
      </c>
      <c r="C13" s="25" t="s">
        <v>42</v>
      </c>
      <c r="D13" s="19">
        <v>28998</v>
      </c>
      <c r="E13" s="19">
        <v>12000</v>
      </c>
      <c r="F13" s="29">
        <v>2560</v>
      </c>
      <c r="G13" s="30">
        <v>5527</v>
      </c>
      <c r="H13" s="30">
        <v>8825</v>
      </c>
      <c r="I13" s="27">
        <v>12388</v>
      </c>
      <c r="J13" s="52">
        <f>IF(K13/E13&gt;100%,100%,K13/E13)</f>
        <v>1</v>
      </c>
      <c r="K13" s="109">
        <f>+I13</f>
        <v>12388</v>
      </c>
      <c r="L13" s="19">
        <v>13000</v>
      </c>
      <c r="M13" s="19">
        <v>14500</v>
      </c>
      <c r="N13" s="19">
        <v>15500</v>
      </c>
      <c r="O13" s="19">
        <f>+SUM(E13+L13+M13+N13)</f>
        <v>55000</v>
      </c>
      <c r="P13" s="27">
        <f>+H13</f>
        <v>8825</v>
      </c>
      <c r="Q13" s="103">
        <f>IF(P13/O13&gt;100%,100%,P13/O13)</f>
        <v>0.16045454545454546</v>
      </c>
      <c r="R13" s="102" t="s">
        <v>76</v>
      </c>
      <c r="S13" s="25" t="s">
        <v>55</v>
      </c>
    </row>
    <row r="14" spans="1:21" ht="84.75" customHeight="1" x14ac:dyDescent="0.3">
      <c r="A14" s="98"/>
      <c r="B14" s="107" t="s">
        <v>21</v>
      </c>
      <c r="C14" s="25" t="s">
        <v>41</v>
      </c>
      <c r="D14" s="19" t="s">
        <v>34</v>
      </c>
      <c r="E14" s="19">
        <v>0.89</v>
      </c>
      <c r="F14" s="32" t="s">
        <v>60</v>
      </c>
      <c r="G14" s="32" t="s">
        <v>60</v>
      </c>
      <c r="H14" s="32" t="s">
        <v>60</v>
      </c>
      <c r="I14" s="101">
        <v>0.89</v>
      </c>
      <c r="J14" s="52">
        <f>IF(K14/E14&gt;100%,100%,K14/E14)</f>
        <v>1</v>
      </c>
      <c r="K14" s="111">
        <f>+I14</f>
        <v>0.89</v>
      </c>
      <c r="L14" s="23">
        <v>0.9</v>
      </c>
      <c r="M14" s="23">
        <v>0.9</v>
      </c>
      <c r="N14" s="23">
        <v>0.91</v>
      </c>
      <c r="O14" s="23">
        <v>0.91</v>
      </c>
      <c r="P14" s="112">
        <f>+I14</f>
        <v>0.89</v>
      </c>
      <c r="Q14" s="103">
        <f>IF(P14/O14&gt;100%,100%,P14/O14)</f>
        <v>0.97802197802197799</v>
      </c>
      <c r="R14" s="102" t="s">
        <v>77</v>
      </c>
      <c r="S14" s="25" t="s">
        <v>55</v>
      </c>
    </row>
    <row r="15" spans="1:21" ht="409.5" customHeight="1" x14ac:dyDescent="0.3">
      <c r="A15" s="98" t="s">
        <v>50</v>
      </c>
      <c r="B15" s="107" t="s">
        <v>22</v>
      </c>
      <c r="C15" s="25" t="s">
        <v>42</v>
      </c>
      <c r="D15" s="19">
        <v>0</v>
      </c>
      <c r="E15" s="19">
        <v>3500</v>
      </c>
      <c r="F15" s="29" t="s">
        <v>60</v>
      </c>
      <c r="G15" s="29" t="s">
        <v>60</v>
      </c>
      <c r="H15" s="29" t="s">
        <v>60</v>
      </c>
      <c r="I15" s="27">
        <v>3776</v>
      </c>
      <c r="J15" s="52">
        <f>IF(K15/E15&gt;100%,100%,K15/E15)</f>
        <v>1</v>
      </c>
      <c r="K15" s="113">
        <f>+I15</f>
        <v>3776</v>
      </c>
      <c r="L15" s="16">
        <v>5000</v>
      </c>
      <c r="M15" s="19">
        <v>17000</v>
      </c>
      <c r="N15" s="19">
        <v>8500</v>
      </c>
      <c r="O15" s="19">
        <f>+SUM(E15+L15+M15+N15)</f>
        <v>34000</v>
      </c>
      <c r="P15" s="32">
        <f>+I15</f>
        <v>3776</v>
      </c>
      <c r="Q15" s="103">
        <f>IF(P15/O15&gt;100%,100%,P15/O15)</f>
        <v>0.11105882352941177</v>
      </c>
      <c r="R15" s="42" t="s">
        <v>78</v>
      </c>
      <c r="S15" s="25" t="s">
        <v>55</v>
      </c>
    </row>
    <row r="16" spans="1:21" ht="270.75" x14ac:dyDescent="0.3">
      <c r="A16" s="98"/>
      <c r="B16" s="114" t="s">
        <v>23</v>
      </c>
      <c r="C16" s="25" t="s">
        <v>42</v>
      </c>
      <c r="D16" s="19">
        <v>1160</v>
      </c>
      <c r="E16" s="19">
        <v>680</v>
      </c>
      <c r="F16" s="29" t="s">
        <v>60</v>
      </c>
      <c r="G16" s="29" t="s">
        <v>60</v>
      </c>
      <c r="H16" s="29" t="s">
        <v>60</v>
      </c>
      <c r="I16" s="27">
        <v>641</v>
      </c>
      <c r="J16" s="52">
        <f>IF(K16/E16&gt;100%,100%,K16/E16)</f>
        <v>0.94264705882352939</v>
      </c>
      <c r="K16" s="113">
        <f>+I16</f>
        <v>641</v>
      </c>
      <c r="L16" s="16">
        <v>600</v>
      </c>
      <c r="M16" s="19">
        <v>580</v>
      </c>
      <c r="N16" s="19">
        <v>580</v>
      </c>
      <c r="O16" s="19">
        <f>+SUM(E16+L16+M16+N16)</f>
        <v>2440</v>
      </c>
      <c r="P16" s="36">
        <f>+I16</f>
        <v>641</v>
      </c>
      <c r="Q16" s="103">
        <f>IF(P16/O16&gt;100%,100%,P16/O16)</f>
        <v>0.26270491803278689</v>
      </c>
      <c r="R16" s="42" t="s">
        <v>79</v>
      </c>
      <c r="S16" s="25" t="s">
        <v>56</v>
      </c>
    </row>
    <row r="17" spans="1:19" ht="361.5" customHeight="1" x14ac:dyDescent="0.3">
      <c r="A17" s="98"/>
      <c r="B17" s="107" t="s">
        <v>24</v>
      </c>
      <c r="C17" s="25" t="s">
        <v>42</v>
      </c>
      <c r="D17" s="19">
        <v>3492</v>
      </c>
      <c r="E17" s="19">
        <v>930</v>
      </c>
      <c r="F17" s="29" t="s">
        <v>60</v>
      </c>
      <c r="G17" s="41">
        <v>150</v>
      </c>
      <c r="H17" s="41">
        <v>693</v>
      </c>
      <c r="I17" s="27">
        <v>953</v>
      </c>
      <c r="J17" s="52">
        <f>IF(K17/E17&gt;100%,100%,K17/E17)</f>
        <v>1</v>
      </c>
      <c r="K17" s="49">
        <f>+I17</f>
        <v>953</v>
      </c>
      <c r="L17" s="16">
        <v>920</v>
      </c>
      <c r="M17" s="19">
        <v>920</v>
      </c>
      <c r="N17" s="19">
        <v>920</v>
      </c>
      <c r="O17" s="19">
        <f>+SUM(E17+L17+M17+N17)</f>
        <v>3690</v>
      </c>
      <c r="P17" s="32">
        <f>+H17</f>
        <v>693</v>
      </c>
      <c r="Q17" s="103">
        <f>IF(P17/O17&gt;100%,100%,P17/O17)</f>
        <v>0.18780487804878049</v>
      </c>
      <c r="R17" s="45" t="s">
        <v>80</v>
      </c>
      <c r="S17" s="100" t="s">
        <v>55</v>
      </c>
    </row>
    <row r="18" spans="1:19" ht="342.75" customHeight="1" x14ac:dyDescent="0.3">
      <c r="A18" s="98"/>
      <c r="B18" s="16" t="s">
        <v>44</v>
      </c>
      <c r="C18" s="25" t="s">
        <v>42</v>
      </c>
      <c r="D18" s="19">
        <f>148+179</f>
        <v>327</v>
      </c>
      <c r="E18" s="19">
        <v>200</v>
      </c>
      <c r="F18" s="29" t="s">
        <v>60</v>
      </c>
      <c r="G18" s="29" t="s">
        <v>60</v>
      </c>
      <c r="H18" s="29" t="s">
        <v>60</v>
      </c>
      <c r="I18" s="27">
        <v>201</v>
      </c>
      <c r="J18" s="52">
        <f>IF(K18/E18&gt;100%,100%,K18/E18)</f>
        <v>1</v>
      </c>
      <c r="K18" s="113">
        <f>+I18</f>
        <v>201</v>
      </c>
      <c r="L18" s="21">
        <v>200</v>
      </c>
      <c r="M18" s="19">
        <v>200</v>
      </c>
      <c r="N18" s="19">
        <v>200</v>
      </c>
      <c r="O18" s="19">
        <f>+SUM(E18+L18+M18+N18)</f>
        <v>800</v>
      </c>
      <c r="P18" s="32">
        <f>+K18</f>
        <v>201</v>
      </c>
      <c r="Q18" s="103">
        <f>IF(P18/O18&gt;100%,100%,P18/O18)</f>
        <v>0.25124999999999997</v>
      </c>
      <c r="R18" s="46" t="s">
        <v>81</v>
      </c>
      <c r="S18" s="100"/>
    </row>
    <row r="19" spans="1:19" ht="120.75" customHeight="1" x14ac:dyDescent="0.3">
      <c r="A19" s="96" t="s">
        <v>51</v>
      </c>
      <c r="B19" s="107" t="s">
        <v>25</v>
      </c>
      <c r="C19" s="25" t="s">
        <v>42</v>
      </c>
      <c r="D19" s="19">
        <v>4000</v>
      </c>
      <c r="E19" s="19">
        <v>600</v>
      </c>
      <c r="F19" s="29" t="s">
        <v>60</v>
      </c>
      <c r="G19" s="29" t="s">
        <v>60</v>
      </c>
      <c r="H19" s="29" t="s">
        <v>60</v>
      </c>
      <c r="I19" s="26">
        <v>600</v>
      </c>
      <c r="J19" s="52">
        <f>IF(K19/E19&gt;100%,100%,K19/E19)</f>
        <v>1</v>
      </c>
      <c r="K19" s="113">
        <f>+I19</f>
        <v>600</v>
      </c>
      <c r="L19" s="21">
        <v>1500</v>
      </c>
      <c r="M19" s="19">
        <v>1500</v>
      </c>
      <c r="N19" s="19">
        <v>600</v>
      </c>
      <c r="O19" s="19">
        <f>+SUM(E19+L19+M19+N19)</f>
        <v>4200</v>
      </c>
      <c r="P19" s="32">
        <f>+K19</f>
        <v>600</v>
      </c>
      <c r="Q19" s="103">
        <f>IF(P19/O19&gt;100%,100%,P19/O19)</f>
        <v>0.14285714285714285</v>
      </c>
      <c r="R19" s="115" t="s">
        <v>82</v>
      </c>
      <c r="S19" s="100" t="s">
        <v>57</v>
      </c>
    </row>
    <row r="20" spans="1:19" ht="179.25" customHeight="1" x14ac:dyDescent="0.3">
      <c r="A20" s="96"/>
      <c r="B20" s="107" t="s">
        <v>26</v>
      </c>
      <c r="C20" s="25" t="s">
        <v>42</v>
      </c>
      <c r="D20" s="19">
        <v>5390</v>
      </c>
      <c r="E20" s="19">
        <v>479</v>
      </c>
      <c r="F20" s="34" t="s">
        <v>60</v>
      </c>
      <c r="G20" s="34" t="s">
        <v>60</v>
      </c>
      <c r="H20" s="34" t="s">
        <v>60</v>
      </c>
      <c r="I20" s="26">
        <v>479</v>
      </c>
      <c r="J20" s="52">
        <f>IF(K20/E20&gt;100%,100%,K20/E20)</f>
        <v>1</v>
      </c>
      <c r="K20" s="113">
        <f>+I20</f>
        <v>479</v>
      </c>
      <c r="L20" s="21">
        <v>410</v>
      </c>
      <c r="M20" s="19">
        <v>410</v>
      </c>
      <c r="N20" s="19">
        <v>410</v>
      </c>
      <c r="O20" s="19">
        <f>+SUM(E20+L20+M20+N20)</f>
        <v>1709</v>
      </c>
      <c r="P20" s="32">
        <f>+K20</f>
        <v>479</v>
      </c>
      <c r="Q20" s="103">
        <f>IF(P20/O20&gt;100%,100%,P20/O20)</f>
        <v>0.28028086600351082</v>
      </c>
      <c r="R20" s="115" t="s">
        <v>83</v>
      </c>
      <c r="S20" s="100"/>
    </row>
    <row r="21" spans="1:19" ht="229.5" customHeight="1" x14ac:dyDescent="0.3">
      <c r="A21" s="96"/>
      <c r="B21" s="107" t="s">
        <v>27</v>
      </c>
      <c r="C21" s="25" t="s">
        <v>42</v>
      </c>
      <c r="D21" s="19">
        <v>1720</v>
      </c>
      <c r="E21" s="19">
        <v>500</v>
      </c>
      <c r="F21" s="29">
        <v>70</v>
      </c>
      <c r="G21" s="29">
        <v>160</v>
      </c>
      <c r="H21" s="26">
        <v>315</v>
      </c>
      <c r="I21" s="26">
        <v>375</v>
      </c>
      <c r="J21" s="52">
        <f t="shared" ref="J21:J22" si="0">IF(K21/E21&gt;100%,100%,K21/E21)</f>
        <v>0.75</v>
      </c>
      <c r="K21" s="49">
        <f>+I21</f>
        <v>375</v>
      </c>
      <c r="L21" s="21">
        <v>520</v>
      </c>
      <c r="M21" s="19">
        <v>530</v>
      </c>
      <c r="N21" s="19">
        <v>550</v>
      </c>
      <c r="O21" s="19">
        <f>+SUM(E21+L21+M21+N21)</f>
        <v>2100</v>
      </c>
      <c r="P21" s="112">
        <f>+K21</f>
        <v>375</v>
      </c>
      <c r="Q21" s="103">
        <f t="shared" ref="Q21:Q27" si="1">IF(P21/O21&gt;100%,100%,P21/O21)</f>
        <v>0.17857142857142858</v>
      </c>
      <c r="R21" s="43" t="s">
        <v>84</v>
      </c>
      <c r="S21" s="25" t="s">
        <v>57</v>
      </c>
    </row>
    <row r="22" spans="1:19" ht="107.25" customHeight="1" x14ac:dyDescent="0.3">
      <c r="A22" s="96"/>
      <c r="B22" s="107" t="s">
        <v>28</v>
      </c>
      <c r="C22" s="25" t="s">
        <v>42</v>
      </c>
      <c r="D22" s="19">
        <v>25</v>
      </c>
      <c r="E22" s="19">
        <v>11</v>
      </c>
      <c r="F22" s="29" t="s">
        <v>60</v>
      </c>
      <c r="G22" s="29" t="s">
        <v>60</v>
      </c>
      <c r="H22" s="29" t="s">
        <v>60</v>
      </c>
      <c r="I22" s="26">
        <v>18</v>
      </c>
      <c r="J22" s="52">
        <f t="shared" si="0"/>
        <v>1</v>
      </c>
      <c r="K22" s="49">
        <f>+I22</f>
        <v>18</v>
      </c>
      <c r="L22" s="21">
        <v>14</v>
      </c>
      <c r="M22" s="19">
        <v>16</v>
      </c>
      <c r="N22" s="19">
        <v>18</v>
      </c>
      <c r="O22" s="19">
        <f>+SUM(E22+L22+M22+N22)</f>
        <v>59</v>
      </c>
      <c r="P22" s="112">
        <f>+K22</f>
        <v>18</v>
      </c>
      <c r="Q22" s="103">
        <f t="shared" si="1"/>
        <v>0.30508474576271188</v>
      </c>
      <c r="R22" s="63" t="s">
        <v>85</v>
      </c>
      <c r="S22" s="116" t="s">
        <v>57</v>
      </c>
    </row>
    <row r="23" spans="1:19" ht="331.5" customHeight="1" x14ac:dyDescent="0.3">
      <c r="A23" s="99" t="s">
        <v>52</v>
      </c>
      <c r="B23" s="15" t="s">
        <v>45</v>
      </c>
      <c r="C23" s="25" t="s">
        <v>42</v>
      </c>
      <c r="D23" s="19" t="s">
        <v>35</v>
      </c>
      <c r="E23" s="19">
        <v>11</v>
      </c>
      <c r="F23" s="37">
        <v>1</v>
      </c>
      <c r="G23" s="29">
        <v>11</v>
      </c>
      <c r="H23" s="26">
        <v>22</v>
      </c>
      <c r="I23" s="26">
        <v>43</v>
      </c>
      <c r="J23" s="52">
        <f t="shared" ref="J23" si="2">IF(K23/E23&gt;100%,100%,K23/E23)</f>
        <v>1</v>
      </c>
      <c r="K23" s="49">
        <f>+I23</f>
        <v>43</v>
      </c>
      <c r="L23" s="16">
        <v>30</v>
      </c>
      <c r="M23" s="19">
        <v>35</v>
      </c>
      <c r="N23" s="19">
        <v>35</v>
      </c>
      <c r="O23" s="19">
        <f>+SUM(E23+L23+M23+N23)</f>
        <v>111</v>
      </c>
      <c r="P23" s="112">
        <f>+K23</f>
        <v>43</v>
      </c>
      <c r="Q23" s="103">
        <f t="shared" si="1"/>
        <v>0.38738738738738737</v>
      </c>
      <c r="R23" s="48" t="s">
        <v>86</v>
      </c>
      <c r="S23" s="25" t="s">
        <v>56</v>
      </c>
    </row>
    <row r="24" spans="1:19" ht="243" customHeight="1" x14ac:dyDescent="0.3">
      <c r="A24" s="99"/>
      <c r="B24" s="15" t="s">
        <v>29</v>
      </c>
      <c r="C24" s="25" t="s">
        <v>42</v>
      </c>
      <c r="D24" s="19">
        <v>84</v>
      </c>
      <c r="E24" s="19">
        <v>10</v>
      </c>
      <c r="F24" s="29" t="s">
        <v>60</v>
      </c>
      <c r="G24" s="29" t="s">
        <v>60</v>
      </c>
      <c r="H24" s="29" t="s">
        <v>60</v>
      </c>
      <c r="I24" s="26">
        <v>13</v>
      </c>
      <c r="J24" s="52">
        <f t="shared" ref="J24:J27" si="3">IF(K24/E24&gt;100%,100%,K24/E24)</f>
        <v>1</v>
      </c>
      <c r="K24" s="49">
        <f t="shared" ref="K24:K27" si="4">+I24</f>
        <v>13</v>
      </c>
      <c r="L24" s="24">
        <v>30</v>
      </c>
      <c r="M24" s="19">
        <v>20</v>
      </c>
      <c r="N24" s="19">
        <v>40</v>
      </c>
      <c r="O24" s="19">
        <f>+SUM(E24+L24+M24+N24)</f>
        <v>100</v>
      </c>
      <c r="P24" s="112">
        <f>+K24</f>
        <v>13</v>
      </c>
      <c r="Q24" s="103">
        <f t="shared" si="1"/>
        <v>0.13</v>
      </c>
      <c r="R24" s="63" t="s">
        <v>88</v>
      </c>
      <c r="S24" s="25" t="s">
        <v>56</v>
      </c>
    </row>
    <row r="25" spans="1:19" ht="183.75" customHeight="1" x14ac:dyDescent="0.3">
      <c r="A25" s="97" t="s">
        <v>53</v>
      </c>
      <c r="B25" s="16" t="s">
        <v>30</v>
      </c>
      <c r="C25" s="25" t="s">
        <v>42</v>
      </c>
      <c r="D25" s="19">
        <v>84</v>
      </c>
      <c r="E25" s="19">
        <v>10</v>
      </c>
      <c r="F25" s="29" t="s">
        <v>60</v>
      </c>
      <c r="G25" s="29">
        <v>6</v>
      </c>
      <c r="H25" s="29">
        <v>6</v>
      </c>
      <c r="I25" s="26">
        <v>16</v>
      </c>
      <c r="J25" s="52">
        <f t="shared" si="3"/>
        <v>1</v>
      </c>
      <c r="K25" s="49">
        <f t="shared" si="4"/>
        <v>16</v>
      </c>
      <c r="L25" s="22">
        <v>20</v>
      </c>
      <c r="M25" s="19">
        <v>30</v>
      </c>
      <c r="N25" s="19">
        <v>66</v>
      </c>
      <c r="O25" s="19">
        <f>+SUM(E25+L25+M25+N25)</f>
        <v>126</v>
      </c>
      <c r="P25" s="112">
        <f t="shared" ref="P24:P27" si="5">+K25</f>
        <v>16</v>
      </c>
      <c r="Q25" s="103">
        <f>IF(P25/O25&gt;100%,100%,P25/O25)</f>
        <v>0.12698412698412698</v>
      </c>
      <c r="R25" s="63" t="s">
        <v>87</v>
      </c>
      <c r="S25" s="100" t="s">
        <v>58</v>
      </c>
    </row>
    <row r="26" spans="1:19" ht="217.5" customHeight="1" x14ac:dyDescent="0.3">
      <c r="A26" s="97"/>
      <c r="B26" s="16" t="s">
        <v>31</v>
      </c>
      <c r="C26" s="25" t="s">
        <v>42</v>
      </c>
      <c r="D26" s="19">
        <v>20</v>
      </c>
      <c r="E26" s="19">
        <v>4</v>
      </c>
      <c r="F26" s="29" t="s">
        <v>60</v>
      </c>
      <c r="G26" s="29" t="s">
        <v>60</v>
      </c>
      <c r="H26" s="29" t="s">
        <v>60</v>
      </c>
      <c r="I26" s="29">
        <v>1</v>
      </c>
      <c r="J26" s="52">
        <f t="shared" si="3"/>
        <v>0.25</v>
      </c>
      <c r="K26" s="49">
        <f>+I26</f>
        <v>1</v>
      </c>
      <c r="L26" s="16">
        <v>7</v>
      </c>
      <c r="M26" s="19">
        <v>7</v>
      </c>
      <c r="N26" s="19">
        <v>7</v>
      </c>
      <c r="O26" s="19">
        <f>+SUM(E26+L26+M26+N26)</f>
        <v>25</v>
      </c>
      <c r="P26" s="112">
        <f t="shared" ref="P26" si="6">+K26</f>
        <v>1</v>
      </c>
      <c r="Q26" s="103">
        <f>IF(P26/O26&gt;100%,100%,P26/O26)</f>
        <v>0.04</v>
      </c>
      <c r="R26" s="47" t="s">
        <v>89</v>
      </c>
      <c r="S26" s="100"/>
    </row>
    <row r="27" spans="1:19" ht="409.5" x14ac:dyDescent="0.3">
      <c r="A27" s="38" t="s">
        <v>54</v>
      </c>
      <c r="B27" s="16" t="s">
        <v>32</v>
      </c>
      <c r="C27" s="25" t="s">
        <v>42</v>
      </c>
      <c r="D27" s="33">
        <v>1</v>
      </c>
      <c r="E27" s="33">
        <v>1</v>
      </c>
      <c r="F27" s="35">
        <v>0.77500000000000002</v>
      </c>
      <c r="G27" s="35">
        <v>0.83009999999999995</v>
      </c>
      <c r="H27" s="33">
        <v>0.91320000000000001</v>
      </c>
      <c r="I27" s="33">
        <v>0.9657</v>
      </c>
      <c r="J27" s="52">
        <f>IF(K27/E27&gt;100%,100%,K27/E27)</f>
        <v>0.9657</v>
      </c>
      <c r="K27" s="40">
        <f>+I27</f>
        <v>0.9657</v>
      </c>
      <c r="L27" s="31">
        <v>1</v>
      </c>
      <c r="M27" s="33">
        <v>1</v>
      </c>
      <c r="N27" s="33">
        <v>1</v>
      </c>
      <c r="O27" s="31">
        <v>1</v>
      </c>
      <c r="P27" s="34">
        <f t="shared" si="5"/>
        <v>0.9657</v>
      </c>
      <c r="Q27" s="117">
        <f>IF(P27/O27&gt;100%,100%,P27/O27)</f>
        <v>0.9657</v>
      </c>
      <c r="R27" s="48" t="s">
        <v>90</v>
      </c>
      <c r="S27" s="25" t="s">
        <v>65</v>
      </c>
    </row>
    <row r="28" spans="1:19" ht="15" customHeight="1" x14ac:dyDescent="0.3">
      <c r="A28" s="6"/>
      <c r="B28" s="7"/>
      <c r="C28" s="7"/>
      <c r="D28" s="8"/>
      <c r="E28" s="9"/>
      <c r="F28" s="10"/>
      <c r="G28" s="10"/>
      <c r="H28" s="10"/>
      <c r="I28" s="10"/>
      <c r="J28" s="10"/>
      <c r="K28" s="10"/>
      <c r="L28" s="10"/>
      <c r="M28" s="9"/>
      <c r="N28" s="9"/>
      <c r="O28" s="9"/>
      <c r="P28" s="10"/>
      <c r="Q28" s="10"/>
      <c r="R28" s="10"/>
      <c r="S28" s="8"/>
    </row>
    <row r="29" spans="1:19" ht="37.5" customHeight="1" x14ac:dyDescent="0.3">
      <c r="A29" s="93" t="s">
        <v>66</v>
      </c>
      <c r="B29" s="94"/>
      <c r="C29" s="94"/>
      <c r="D29" s="94"/>
      <c r="E29" s="94"/>
      <c r="F29" s="94"/>
      <c r="G29" s="94"/>
      <c r="H29" s="94"/>
      <c r="I29" s="94"/>
      <c r="J29" s="94"/>
      <c r="K29" s="94"/>
      <c r="L29" s="94"/>
      <c r="M29" s="94"/>
      <c r="N29" s="94"/>
      <c r="O29" s="94"/>
      <c r="P29" s="94"/>
      <c r="Q29" s="94"/>
      <c r="R29" s="94"/>
      <c r="S29" s="94"/>
    </row>
    <row r="30" spans="1:19" ht="61.5" customHeight="1" x14ac:dyDescent="0.3">
      <c r="A30" s="93" t="s">
        <v>12</v>
      </c>
      <c r="B30" s="94"/>
      <c r="C30" s="94"/>
      <c r="D30" s="94"/>
      <c r="E30" s="94"/>
      <c r="F30" s="94"/>
      <c r="G30" s="94"/>
      <c r="H30" s="94"/>
      <c r="I30" s="94"/>
      <c r="J30" s="94"/>
      <c r="K30" s="94"/>
      <c r="L30" s="94"/>
      <c r="M30" s="94"/>
      <c r="N30" s="94"/>
      <c r="O30" s="94"/>
      <c r="P30" s="94"/>
      <c r="Q30" s="94"/>
      <c r="R30" s="94"/>
      <c r="S30" s="94"/>
    </row>
  </sheetData>
  <mergeCells count="33">
    <mergeCell ref="S17:S18"/>
    <mergeCell ref="S19:S20"/>
    <mergeCell ref="S25:S26"/>
    <mergeCell ref="A9:A11"/>
    <mergeCell ref="A25:A26"/>
    <mergeCell ref="A12:A14"/>
    <mergeCell ref="A15:A18"/>
    <mergeCell ref="A19:A22"/>
    <mergeCell ref="A23:A24"/>
    <mergeCell ref="A29:S29"/>
    <mergeCell ref="A30:S30"/>
    <mergeCell ref="Q7:Q8"/>
    <mergeCell ref="R7:R8"/>
    <mergeCell ref="S7:S8"/>
    <mergeCell ref="O7:O8"/>
    <mergeCell ref="P7:P8"/>
    <mergeCell ref="K7:K8"/>
    <mergeCell ref="L7:L8"/>
    <mergeCell ref="M7:M8"/>
    <mergeCell ref="N7:N8"/>
    <mergeCell ref="E7:E8"/>
    <mergeCell ref="J7:J8"/>
    <mergeCell ref="F7:I7"/>
    <mergeCell ref="A5:S5"/>
    <mergeCell ref="R1:S1"/>
    <mergeCell ref="R2:S2"/>
    <mergeCell ref="R3:S3"/>
    <mergeCell ref="A7:A8"/>
    <mergeCell ref="B7:B8"/>
    <mergeCell ref="C7:C8"/>
    <mergeCell ref="D7:D8"/>
    <mergeCell ref="A1:B3"/>
    <mergeCell ref="C1:Q3"/>
  </mergeCells>
  <phoneticPr fontId="20" type="noConversion"/>
  <printOptions horizontalCentered="1"/>
  <pageMargins left="0.43307086614173229" right="0.43307086614173229" top="0.74803149606299213" bottom="0.55118110236220474" header="0.31496062992125984" footer="0.11811023622047245"/>
  <pageSetup scale="24" fitToHeight="2" orientation="landscape" r:id="rId1"/>
  <headerFooter differentFirst="1">
    <oddFooter>&amp;RPágina &amp;P de &amp;N</oddFooter>
  </headerFooter>
  <rowBreaks count="2" manualBreakCount="2">
    <brk id="15" max="24" man="1"/>
    <brk id="23" max="2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PORTADA</vt:lpstr>
      <vt:lpstr>Seguimiento PEI</vt:lpstr>
      <vt:lpstr>'Seguimiento PEI'!Área_de_impresión</vt:lpstr>
      <vt:lpstr>'Seguimiento PEI'!Títulos_a_imprimir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Diana Paola Yate Virgues</dc:creator>
  <cp:lastModifiedBy>Diana Paola Yate Virgues</cp:lastModifiedBy>
  <cp:lastPrinted>2017-11-01T14:27:39Z</cp:lastPrinted>
  <dcterms:created xsi:type="dcterms:W3CDTF">2017-10-30T16:47:48Z</dcterms:created>
  <dcterms:modified xsi:type="dcterms:W3CDTF">2020-03-06T20:38:49Z</dcterms:modified>
</cp:coreProperties>
</file>