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cgomez\LAURA GOMEZ\PLANEACION ESTRATEGICA PAI-PEI\2022\PLAN DE INVERSION\PLAN DE INVERSIÓN\"/>
    </mc:Choice>
  </mc:AlternateContent>
  <xr:revisionPtr revIDLastSave="0" documentId="8_{B3E99920-26BE-4414-A7C9-19A5DE0F336D}" xr6:coauthVersionLast="47" xr6:coauthVersionMax="47" xr10:uidLastSave="{00000000-0000-0000-0000-000000000000}"/>
  <bookViews>
    <workbookView xWindow="-120" yWindow="-120" windowWidth="20730" windowHeight="11160" activeTab="1" xr2:uid="{EAC5B4EF-1173-43D2-9466-762FA674E5C6}"/>
  </bookViews>
  <sheets>
    <sheet name="Portada" sheetId="2" r:id="rId1"/>
    <sheet name="Plan de Inversión 2022 20052022" sheetId="1" r:id="rId2"/>
  </sheets>
  <definedNames>
    <definedName name="_xlnm.Print_Area" localSheetId="1">'Plan de Inversión 2022 20052022'!$A$1:$Q$34</definedName>
    <definedName name="_xlnm.Print_Area" localSheetId="0">Portada!$A$1:$J$47</definedName>
    <definedName name="Z_174A2EF9_B040_4AC2_9A69_ACC64BAE66F9_.wvu.Rows" localSheetId="0" hidden="1">Portada!#REF!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5" i="1" l="1"/>
  <c r="Q31" i="1"/>
  <c r="Q26" i="1"/>
  <c r="Q22" i="1"/>
  <c r="Q23" i="1"/>
  <c r="Q24" i="1"/>
  <c r="Q25" i="1"/>
  <c r="Q21" i="1"/>
  <c r="P70" i="1"/>
  <c r="O70" i="1"/>
  <c r="N70" i="1"/>
  <c r="M70" i="1"/>
  <c r="L70" i="1"/>
  <c r="Q69" i="1"/>
  <c r="Q68" i="1"/>
  <c r="Q67" i="1"/>
  <c r="Q70" i="1" s="1"/>
  <c r="P66" i="1"/>
  <c r="O66" i="1"/>
  <c r="N66" i="1"/>
  <c r="M66" i="1"/>
  <c r="L66" i="1"/>
  <c r="Q65" i="1"/>
  <c r="Q64" i="1"/>
  <c r="Q63" i="1"/>
  <c r="Q62" i="1"/>
  <c r="Q61" i="1"/>
  <c r="Q66" i="1" s="1"/>
  <c r="P60" i="1"/>
  <c r="O60" i="1"/>
  <c r="N60" i="1"/>
  <c r="M60" i="1"/>
  <c r="L60" i="1"/>
  <c r="Q59" i="1"/>
  <c r="Q58" i="1"/>
  <c r="Q57" i="1"/>
  <c r="Q60" i="1" s="1"/>
  <c r="O56" i="1"/>
  <c r="N56" i="1"/>
  <c r="M56" i="1"/>
  <c r="L56" i="1"/>
  <c r="Q55" i="1"/>
  <c r="Q54" i="1"/>
  <c r="Q53" i="1"/>
  <c r="Q52" i="1"/>
  <c r="Q56" i="1" s="1"/>
  <c r="P51" i="1"/>
  <c r="O51" i="1"/>
  <c r="N51" i="1"/>
  <c r="M51" i="1"/>
  <c r="L51" i="1"/>
  <c r="Q50" i="1"/>
  <c r="Q49" i="1"/>
  <c r="Q48" i="1"/>
  <c r="Q47" i="1"/>
  <c r="Q46" i="1"/>
  <c r="Q45" i="1"/>
  <c r="Q44" i="1"/>
  <c r="Q43" i="1"/>
  <c r="Q42" i="1"/>
  <c r="Q51" i="1" s="1"/>
  <c r="O41" i="1"/>
  <c r="N41" i="1"/>
  <c r="M41" i="1"/>
  <c r="L41" i="1"/>
  <c r="Q40" i="1"/>
  <c r="Q39" i="1"/>
  <c r="Q38" i="1"/>
  <c r="Q37" i="1"/>
  <c r="Q36" i="1"/>
  <c r="Q41" i="1" s="1"/>
  <c r="O35" i="1"/>
  <c r="N35" i="1"/>
  <c r="M35" i="1"/>
  <c r="L35" i="1"/>
  <c r="Q34" i="1"/>
  <c r="Q33" i="1"/>
  <c r="Q32" i="1"/>
  <c r="P31" i="1"/>
  <c r="O31" i="1"/>
  <c r="N31" i="1"/>
  <c r="M31" i="1"/>
  <c r="L31" i="1"/>
  <c r="Q30" i="1"/>
  <c r="Q29" i="1"/>
  <c r="Q28" i="1"/>
  <c r="Q27" i="1"/>
  <c r="P26" i="1"/>
  <c r="O26" i="1"/>
  <c r="N26" i="1"/>
  <c r="M26" i="1"/>
  <c r="L26" i="1"/>
  <c r="P20" i="1"/>
  <c r="O20" i="1"/>
  <c r="N20" i="1"/>
  <c r="M20" i="1"/>
  <c r="L20" i="1"/>
  <c r="Q19" i="1"/>
  <c r="Q18" i="1"/>
  <c r="Q17" i="1"/>
  <c r="Q16" i="1"/>
  <c r="Q15" i="1"/>
  <c r="Q14" i="1"/>
  <c r="Q13" i="1"/>
  <c r="Q12" i="1"/>
  <c r="Q11" i="1"/>
  <c r="Q10" i="1"/>
  <c r="Q20" i="1" s="1"/>
  <c r="P9" i="1"/>
  <c r="P71" i="1" s="1"/>
  <c r="O9" i="1"/>
  <c r="O71" i="1" s="1"/>
  <c r="N9" i="1"/>
  <c r="N71" i="1" s="1"/>
  <c r="M9" i="1"/>
  <c r="M71" i="1" s="1"/>
  <c r="L9" i="1"/>
  <c r="L71" i="1" s="1"/>
  <c r="Q8" i="1"/>
  <c r="Q9" i="1" s="1"/>
  <c r="Q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Cristina Gomez Rodríguez</author>
    <author>Eduardo Pinzón López</author>
  </authors>
  <commentList>
    <comment ref="G5" authorId="0" shapeId="0" xr:uid="{9CF0267B-3CB9-4A7C-8F14-40BB5347932A}">
      <text>
        <r>
          <rPr>
            <sz val="16"/>
            <color indexed="81"/>
            <rFont val="Tahoma"/>
            <family val="2"/>
          </rPr>
          <t>Actualizar la meta para la vigencia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901BDEF0-8C44-49FD-98FE-C344381C5761}">
      <text>
        <r>
          <rPr>
            <b/>
            <sz val="14"/>
            <color indexed="81"/>
            <rFont val="Tahoma"/>
            <family val="2"/>
          </rPr>
          <t>Verificar que estas  actividades sean iguales a las registradas en el SUIFP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 xr:uid="{C3C57DF6-8BD8-441C-8D0B-87BBCB5677E3}">
      <text>
        <r>
          <rPr>
            <b/>
            <sz val="14"/>
            <color indexed="81"/>
            <rFont val="Tahoma"/>
            <family val="2"/>
          </rPr>
          <t>Verificar que estos rubros sean iguales a los registrados en la resolución de desagregación del presupuesto vigencia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 xr:uid="{F5129F24-E88F-4829-B88E-0483C4A56848}">
      <text>
        <r>
          <rPr>
            <b/>
            <sz val="14"/>
            <color indexed="81"/>
            <rFont val="Tahoma"/>
            <family val="2"/>
          </rPr>
          <t xml:space="preserve">Corresponde al detalle del rubro presupuestal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1" shapeId="0" xr:uid="{08AD9DDA-5724-4217-A1F3-13E3452F7494}">
      <text>
        <r>
          <rPr>
            <b/>
            <sz val="9"/>
            <color indexed="81"/>
            <rFont val="Tahoma"/>
            <charset val="1"/>
          </rPr>
          <t>Eduardo Pinzón López:</t>
        </r>
        <r>
          <rPr>
            <sz val="9"/>
            <color indexed="81"/>
            <rFont val="Tahoma"/>
            <charset val="1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10" authorId="1" shapeId="0" xr:uid="{910312C8-8723-43ED-BF1E-F1624B35835A}">
      <text>
        <r>
          <rPr>
            <b/>
            <sz val="9"/>
            <color indexed="81"/>
            <rFont val="Tahoma"/>
            <charset val="1"/>
          </rPr>
          <t>Eduardo Pinzón López:</t>
        </r>
        <r>
          <rPr>
            <sz val="9"/>
            <color indexed="81"/>
            <rFont val="Tahoma"/>
            <charset val="1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21" authorId="1" shapeId="0" xr:uid="{62B03249-B18C-4209-8913-4F543DD6A737}">
      <text>
        <r>
          <rPr>
            <b/>
            <sz val="9"/>
            <color indexed="81"/>
            <rFont val="Tahoma"/>
            <charset val="1"/>
          </rPr>
          <t>Eduardo Pinzón López:</t>
        </r>
        <r>
          <rPr>
            <sz val="9"/>
            <color indexed="81"/>
            <rFont val="Tahoma"/>
            <charset val="1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27" authorId="1" shapeId="0" xr:uid="{6584DF0D-44A8-474F-8CDF-EB008D75BAE4}">
      <text>
        <r>
          <rPr>
            <b/>
            <sz val="9"/>
            <color indexed="81"/>
            <rFont val="Tahoma"/>
            <charset val="1"/>
          </rPr>
          <t>Eduardo Pinzón López:</t>
        </r>
        <r>
          <rPr>
            <sz val="9"/>
            <color indexed="81"/>
            <rFont val="Tahoma"/>
            <charset val="1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32" authorId="1" shapeId="0" xr:uid="{75755996-62B8-4523-9E78-BDEAAB053C1D}">
      <text>
        <r>
          <rPr>
            <b/>
            <sz val="9"/>
            <color indexed="81"/>
            <rFont val="Tahoma"/>
            <charset val="1"/>
          </rPr>
          <t>Eduardo Pinzón López:</t>
        </r>
        <r>
          <rPr>
            <sz val="9"/>
            <color indexed="81"/>
            <rFont val="Tahoma"/>
            <charset val="1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52" authorId="1" shapeId="0" xr:uid="{A50F6DDE-C7C9-4C2B-9F88-540938BE92E8}">
      <text>
        <r>
          <rPr>
            <b/>
            <sz val="9"/>
            <color indexed="81"/>
            <rFont val="Tahoma"/>
            <charset val="1"/>
          </rPr>
          <t>Eduardo Pinzón López:</t>
        </r>
        <r>
          <rPr>
            <sz val="9"/>
            <color indexed="81"/>
            <rFont val="Tahoma"/>
            <charset val="1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57" authorId="1" shapeId="0" xr:uid="{77958031-F0BD-4445-B537-31874ECE03A5}">
      <text>
        <r>
          <rPr>
            <b/>
            <sz val="9"/>
            <color indexed="81"/>
            <rFont val="Tahoma"/>
            <charset val="1"/>
          </rPr>
          <t>Eduardo Pinzón López:</t>
        </r>
        <r>
          <rPr>
            <sz val="9"/>
            <color indexed="81"/>
            <rFont val="Tahoma"/>
            <charset val="1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61" authorId="1" shapeId="0" xr:uid="{8FC29793-CE71-4964-AFEC-243BAA8F759A}">
      <text>
        <r>
          <rPr>
            <b/>
            <sz val="9"/>
            <color indexed="81"/>
            <rFont val="Tahoma"/>
            <charset val="1"/>
          </rPr>
          <t>Eduardo Pinzón López:</t>
        </r>
        <r>
          <rPr>
            <sz val="9"/>
            <color indexed="81"/>
            <rFont val="Tahoma"/>
            <charset val="1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67" authorId="1" shapeId="0" xr:uid="{AA4B2C13-E50E-45C3-BBB6-EBD36CAA4211}">
      <text>
        <r>
          <rPr>
            <b/>
            <sz val="9"/>
            <color indexed="81"/>
            <rFont val="Tahoma"/>
            <charset val="1"/>
          </rPr>
          <t>Eduardo Pinzón López:</t>
        </r>
        <r>
          <rPr>
            <sz val="9"/>
            <color indexed="81"/>
            <rFont val="Tahoma"/>
            <charset val="1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</commentList>
</comments>
</file>

<file path=xl/sharedStrings.xml><?xml version="1.0" encoding="utf-8"?>
<sst xmlns="http://schemas.openxmlformats.org/spreadsheetml/2006/main" count="323" uniqueCount="212">
  <si>
    <t>PLAN ANUAL DE INVERSIÓN Y GASTO PÚBLICO</t>
  </si>
  <si>
    <r>
      <rPr>
        <b/>
        <sz val="11"/>
        <color theme="1"/>
        <rFont val="Arial Narrow"/>
        <family val="2"/>
      </rPr>
      <t>CÓDIGO:</t>
    </r>
    <r>
      <rPr>
        <sz val="11"/>
        <color theme="1"/>
        <rFont val="Arial Narrow"/>
        <family val="2"/>
      </rPr>
      <t xml:space="preserve"> D101PR01F03</t>
    </r>
  </si>
  <si>
    <r>
      <rPr>
        <b/>
        <sz val="11"/>
        <color theme="1"/>
        <rFont val="Arial Narrow"/>
        <family val="2"/>
      </rPr>
      <t>VERSIÓN:</t>
    </r>
    <r>
      <rPr>
        <sz val="11"/>
        <color theme="1"/>
        <rFont val="Arial Narrow"/>
        <family val="2"/>
      </rPr>
      <t xml:space="preserve"> 03</t>
    </r>
  </si>
  <si>
    <r>
      <rPr>
        <b/>
        <sz val="11"/>
        <color theme="1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2022-01-19</t>
    </r>
  </si>
  <si>
    <t>Mega</t>
  </si>
  <si>
    <t>Objetivos Estratégicos</t>
  </si>
  <si>
    <t>Viceministerio</t>
  </si>
  <si>
    <t>Dirección Responsable</t>
  </si>
  <si>
    <t>Proyecto de Inversión</t>
  </si>
  <si>
    <t>Indicador de Producto</t>
  </si>
  <si>
    <t>Meta de la Vigencia SUIFP</t>
  </si>
  <si>
    <t>Actividades del Gasto SUIFP</t>
  </si>
  <si>
    <t>Programa Presupuestal</t>
  </si>
  <si>
    <t>Rubro Presupuestal</t>
  </si>
  <si>
    <t>Concepto rubro presupuestal</t>
  </si>
  <si>
    <t>RECURSOS FINANCIEROS</t>
  </si>
  <si>
    <t>Apropiación Inicial</t>
  </si>
  <si>
    <t>Apropiación con Vigencias Futuras</t>
  </si>
  <si>
    <t>MODIFICACIONES EN TRÁMITE*</t>
  </si>
  <si>
    <t>Apropiación Bloqueada</t>
  </si>
  <si>
    <t>Apropiación Vigente</t>
  </si>
  <si>
    <t>Créditos</t>
  </si>
  <si>
    <t>Contracréditos</t>
  </si>
  <si>
    <t xml:space="preserve">
Colombia potencia viva y diversa, 
hacia una sociedad del conocimiento.
</t>
  </si>
  <si>
    <r>
      <rPr>
        <b/>
        <sz val="9"/>
        <color theme="1"/>
        <rFont val="Arial Narrow"/>
        <family val="2"/>
      </rPr>
      <t>MUNDIALIZACIÓN DEL CONOCIMIENTO</t>
    </r>
    <r>
      <rPr>
        <sz val="9"/>
        <color theme="1"/>
        <rFont val="Arial Narrow"/>
        <family val="2"/>
      </rPr>
      <t xml:space="preserve">
Aumentar la producción de conocimiento científico y tecnológico de alto impacto en articulación con aliados estratégicos nacionales e internacionales.
 </t>
    </r>
  </si>
  <si>
    <t>Viceministerio de Conocimiento, Innovación y Productividad</t>
  </si>
  <si>
    <t>Dirección de Generación de Conocimiento</t>
  </si>
  <si>
    <t>Mejoramiento del impacto de la Investigación científica en el sector salud</t>
  </si>
  <si>
    <t>Programas y proyectos cofinanciados en líneas prioritarias en salud</t>
  </si>
  <si>
    <t>Apoyar financiera y tecnicamente los programas y proyectos de investigación en salud</t>
  </si>
  <si>
    <t>Investigación con calidad e impacto</t>
  </si>
  <si>
    <t>C-3902-1000-5-0-3902001-03</t>
  </si>
  <si>
    <t xml:space="preserve">transferencias corrientes - servicio de apoyo financiero para la generación de nuevo conocimiento - mejoramiento del impacto de la investigación científica en el sector salud.  nacional </t>
  </si>
  <si>
    <t xml:space="preserve">
Colombia potencia viva y diversa, 
hacia una sociedad del conocimiento.
</t>
  </si>
  <si>
    <r>
      <rPr>
        <b/>
        <sz val="9"/>
        <rFont val="Arial Narrow"/>
        <family val="2"/>
      </rPr>
      <t>MUNDIALIZACIÓN DEL CONOCIMIENTO</t>
    </r>
    <r>
      <rPr>
        <sz val="9"/>
        <rFont val="Arial Narrow"/>
        <family val="2"/>
      </rPr>
      <t xml:space="preserve">
Aumentar la producción de conocimiento científico y tecnológico de alto impacto en articulación con aliados estratégicos nacionales e internacionales.
 </t>
    </r>
  </si>
  <si>
    <t>Fortalecimiento de las capacidades para la generación de conocimiento a nivel nacional</t>
  </si>
  <si>
    <t xml:space="preserve">Investigadores reconocidos </t>
  </si>
  <si>
    <t>Realizar la contratación del proceso técnico para la construcción, evaluación y revisión de modelos cienciométricos.</t>
  </si>
  <si>
    <t>C-3902-1000-7-0-3902011-03</t>
  </si>
  <si>
    <t>transferencias corrientes - servicio de clasificación y reconocimiento de actores del sncti - fortalecimiento de las capacidades de los actores del snctei para la generación de conocimiento a nivel  nacional</t>
  </si>
  <si>
    <t>Realizar la contratación del proceso de apoyo técnico para el reconocimiento y medición de actores</t>
  </si>
  <si>
    <t>Realizar la contratación sobre nuevas métricas a nivel bibliométrico y de cienciometría, buenas prácticas editoriales</t>
  </si>
  <si>
    <t xml:space="preserve"> Realizar el apoyo financiero a propuestas de fortalecimiento de gestión editorial</t>
  </si>
  <si>
    <t>Realizar la coordinación de las actividades</t>
  </si>
  <si>
    <t xml:space="preserve">Bases de datos disponibles para consulta por actores del SNCTI - - </t>
  </si>
  <si>
    <t xml:space="preserve"> Accesos a bases de datos especializadas en CTeI por parte del Consorcio Colombia</t>
  </si>
  <si>
    <t>C-3902-1000-7-0-3902007-03</t>
  </si>
  <si>
    <t>transferencias corrientes - servicio de acceso a bibliografía especializada - fortalecimiento de las capacidades de los actores del snctei para la generación de conocimiento a nivel  nacional</t>
  </si>
  <si>
    <t>Proyectos financiados para la investigación y generación de nuevo conocimiento -</t>
  </si>
  <si>
    <t>Realizar el apoyo financiero a los doctores vinculados a las propuestas seleccionadas de las convocatorias de Programas orientados por Misión</t>
  </si>
  <si>
    <t>C-3902-1000-7-0-3902001-03</t>
  </si>
  <si>
    <t>transferencias corrientes - servicio de apoyo financiero para la generación de nuevo conocimiento - fortalecimiento de las capacidades de los actores del snctei para la generación de conocimiento a nivel  nacional</t>
  </si>
  <si>
    <t>Elaborar los documentos de lineamientos técnicos en temas de generación de conocimiento en CTeI</t>
  </si>
  <si>
    <t>Realizar el apoyo financiero a las propuestas seleccionadas de las convocatorias para financiación de proyectos orientados a grupos de investigación básica</t>
  </si>
  <si>
    <t>Realizar el apoyo financiero a las propuestas seleccionadas de las convocatorias para financiación de programas orientados por Misión.</t>
  </si>
  <si>
    <t xml:space="preserve">
Colombia potencia viva y diversa, 
hacia una sociedad del conocimiento.
</t>
  </si>
  <si>
    <r>
      <rPr>
        <b/>
        <sz val="9"/>
        <rFont val="Arial Narrow"/>
        <family val="2"/>
      </rPr>
      <t>SOFISTICACIÓN DEL SECTOR PRODUCTIVO</t>
    </r>
    <r>
      <rPr>
        <sz val="9"/>
        <rFont val="Arial Narrow"/>
        <family val="2"/>
      </rPr>
      <t xml:space="preserve">
Impulsar el desarrollo tecnológico y la innovación para la sofisticación del sector productivo </t>
    </r>
  </si>
  <si>
    <t>Dirección y Desarrollo Tecnológico e innovación</t>
  </si>
  <si>
    <t>Fortalecimiento de las Capacidades de Transferencia y Uso del Conocimiento Para la Innovacion a nivel  Nacional</t>
  </si>
  <si>
    <t>Asignación del cupo de beneficios tributarios de deducción por inversión y donación</t>
  </si>
  <si>
    <t>Realizar la evaluación de proyectos para incentivos tributarios a la inversión en proyectos de alistamiento tecnológico y transferencia de tecnología</t>
  </si>
  <si>
    <t>Desarrollo tecnológico e innovación para crecimiento empresarial</t>
  </si>
  <si>
    <t>C-3903-1000-6-0-3903006-03</t>
  </si>
  <si>
    <t>transferencias corrientes - servicio de apoyo para la deducción tributaria - fortalecimiento de las capacidades de transferencia y uso del conocimiento para la innovacion a nivel  nacional</t>
  </si>
  <si>
    <t>Empresas apoyadas</t>
  </si>
  <si>
    <t>Realizar el apoyo financiero al acompañamiento tecnico a la generación de capacidades de gestión de la innovación de la Mipymes - Programa Alianzas regionales para la innovación</t>
  </si>
  <si>
    <t>C-3903-1000-6-0-3903002-03</t>
  </si>
  <si>
    <t>transferencias corrientes - servicio de apoyo para el desarrollo tecnológico y la innovación - fortalecimiento de las capacidades de transferencia y uso del conocimiento para la innovacion a nivel  nacional</t>
  </si>
  <si>
    <t>Realizar el apoyo financiero al acompañamiento a la generación de capacidades de gestión de la innovación en empresas - Estrategias sistemas de innovación, innovación abierta y aceleración</t>
  </si>
  <si>
    <t>C-3903-1000-6-0-3903013-03</t>
  </si>
  <si>
    <t>transferencias corrientes - servicios de apoyo para la implementación de innovación en las empresas - fortalecimiento de las capacidades de transferencia y uso del conocimiento para la innovacion a nivel  nacional</t>
  </si>
  <si>
    <t>Proyectos financiados para el desarrollo tecnológico y la innovación</t>
  </si>
  <si>
    <t>Realizar el apoyo financiero y técnico para el alistamiento y presentación de solicitudes de invenciones - vía patente nacional y/o vía PCT</t>
  </si>
  <si>
    <t>C-3903-1000-6-0-3903005-03</t>
  </si>
  <si>
    <t>transferencias corrientes - servicio de apoyo para la transferencia de conocimiento y tecnología - fortalecimiento de las capacidades de transferencia y uso del conocimiento para la innovacion a nivel  nacional</t>
  </si>
  <si>
    <t>Organizaciones beneficiadas a través de la estrategia de gestión de la I+D+i</t>
  </si>
  <si>
    <t>Realizar el apoyo financiero a proyectos para la creación y fortalecimiento de empresas de base tecnológica</t>
  </si>
  <si>
    <t xml:space="preserve">Colombia potencia viva y diversa, </t>
  </si>
  <si>
    <t xml:space="preserve">ECONOMÍA BIOPRODUCTIVA
Diseñar el implementar la misión de bioeconomía  para promover el  aprovechamiento sostenible de la biodiversidad
 </t>
  </si>
  <si>
    <t>Incremento de las actividades de Ciencia, Tecnología e Innovación en la construcción de la Bioeconomía a nivel Nacional</t>
  </si>
  <si>
    <t>Expediciones científicas apoyadas</t>
  </si>
  <si>
    <t>Financiación de propuestas</t>
  </si>
  <si>
    <t>C-3903-1000-5-0-3903010-03</t>
  </si>
  <si>
    <t>Transferencias corrientes - servicio de apoyo para la realización de expediciones científicas - incremento de las actividades de ciencia, tecnologia e innovacion en la construccion de la bioeconomia a nivel nacional</t>
  </si>
  <si>
    <t>C-3903-1000-5-0-3903002-03</t>
  </si>
  <si>
    <t>Transferencias corrientes - servicio de apoyo para el desarrollo tecnológico y la innovación - incremento de las actividades de ciencia, tecnologia e innovacion en la construccion de la bioeconomia a nivel nacional</t>
  </si>
  <si>
    <t>Formalizar acuerdos especiales de cooperación enfocados en la gestión de la Biodiversidad.</t>
  </si>
  <si>
    <t>C-3903-1000-5-0-3903005-03</t>
  </si>
  <si>
    <t>Transferencias corrientes - servicio de apoyo para la transferencia de conocimiento y tecnología - incremento de las actividades de ciencia, tecnologia e innovacion en la construccion de la bioeconomia a nivel nacional</t>
  </si>
  <si>
    <t>Joint ventures o acuerdos de colaboración</t>
  </si>
  <si>
    <t>Apoyar procesos de transferencia tecnológica y/o conocimiento</t>
  </si>
  <si>
    <t>Colombia potencia viva y diversa, 
hacia una sociedad del conocimiento.</t>
  </si>
  <si>
    <r>
      <rPr>
        <b/>
        <sz val="9"/>
        <rFont val="Arial Narrow"/>
        <family val="2"/>
      </rPr>
      <t>FORTALECER LAS CAPACIDADES REGIONALES</t>
    </r>
    <r>
      <rPr>
        <sz val="9"/>
        <rFont val="Arial Narrow"/>
        <family val="2"/>
      </rPr>
      <t xml:space="preserve">
Potenciar las capacidades regionales de CTeI que promuevan el desarrollo social  y productivo hacia una Colombia Científica.</t>
    </r>
  </si>
  <si>
    <t>Viceministerio de Talento y Apropiación social del Conocimiento</t>
  </si>
  <si>
    <t>Dirección de Vocaciones y Formación en CTeI</t>
  </si>
  <si>
    <t>Capacitación de recursos humanos para la investigación Nacional</t>
  </si>
  <si>
    <t>Créditos educativos condonables para la realización de estudios de maestria en el exterior Otorgados</t>
  </si>
  <si>
    <t>Apoyar la financiaciación de es estudios de maestria en el exterior en áreas generales a través del programa "crédito-beca" con Colfuturo</t>
  </si>
  <si>
    <t>C-3902-1000-6-0-3902006-03</t>
  </si>
  <si>
    <t>transferencias corrientes-servicio de apoyo financiero para la formación de nivel maestría-capacitación de recursos humanos para la investigación nacional</t>
  </si>
  <si>
    <t>Estancias posdoctorales apoyadas para la vinculación a proyectos de I+D+i</t>
  </si>
  <si>
    <t>Apoyar financieramente la vinculación de doctores en entidades del SNCTI</t>
  </si>
  <si>
    <t>C-3902-1000-6-0-3902012-03</t>
  </si>
  <si>
    <t>transferencias corrientes-servicio de apoyo financiero a estancias posdoctorales</t>
  </si>
  <si>
    <t>Becas otorgadas</t>
  </si>
  <si>
    <t>Recursos  comprometidos con vigencia futura (cohortes 2019, 2020 y 2021)</t>
  </si>
  <si>
    <t>C-3902-1000-6-0-3902005-03</t>
  </si>
  <si>
    <t>transferencias corrientes-servicio de apoyo financiero para la formación de nivel doctoral-capacitación de recursos humanos para la investigación nacional</t>
  </si>
  <si>
    <t>Desarrollo de Vocaciones en Ciencia, Tecnologia e Innovacion de los Ninos, Ninas, Adolescentes y Jovenes a nivel Nacional</t>
  </si>
  <si>
    <t>Número de niños y jóvenes con vocaciones científicas fortalecidas (JII)</t>
  </si>
  <si>
    <t>Realizar el proceso de adjudicación de beneficios a los jóvenes seleccionados en las iniciativas que promuevan el desarrollo, capacidades y habilidades de indagación, investigación e innovación.</t>
  </si>
  <si>
    <t>Generación de una cultura que valora y gestiona el conocimiento y la innovación</t>
  </si>
  <si>
    <t>C-3904-1000--7-0-3904005-03</t>
  </si>
  <si>
    <t>transferencias corrientes-servicio de apoyo financiero para el fomento de vocaciones científicas en ctei- desarrollo de vocaciones en ciencia, tecnologia e innovacion de los ninos, ninas, adolescentes y jovenes a nivel nacional</t>
  </si>
  <si>
    <t>Documentos de lineamientos técnicos realizados</t>
  </si>
  <si>
    <t>Diseñar, formular, implementar y evaluar documentos técnicos para el desarrollo de vocaciones científicas y capacidades para la investigación.</t>
  </si>
  <si>
    <t>C-3904-1000-7-0-3904027-03</t>
  </si>
  <si>
    <t>transferencias corrientes-documentos de lineamientos técnicos- desarrollo de vocaciones en ciencia, tecnologia e innovacion de los ninos, ninas, adolescentes y jovenes a nivel nacional</t>
  </si>
  <si>
    <t>Evaluación de impacto de Vocaciones en CTeI de niños, niñas, adolescentes y jóvenes</t>
  </si>
  <si>
    <t>Estrategias de gestión del conocimiento en cultura y apropiación social de la ciencia tecnología e innovación</t>
  </si>
  <si>
    <t xml:space="preserve">Consolidar y establecer una comunidad y redes de jóvenes investigadores e innovadores del país	</t>
  </si>
  <si>
    <t>C-3904-1000-7-0-3904022-03</t>
  </si>
  <si>
    <t>Transferencias corrientes-servicios de apoyo financiero para la gestión del conocimiento en cultura y apropiación social de la ciencia, la tecnología y la innovación-desarrollo de vocaciones en ciencia, tecnología e innovación de los niños, niñas, adolescentes y jóvenes a nivel nacional</t>
  </si>
  <si>
    <t>Realizar eventos de socialización de resultados de investigación de los niños, niñas y adolescentes.</t>
  </si>
  <si>
    <r>
      <rPr>
        <b/>
        <sz val="9"/>
        <rFont val="Arial Narrow"/>
        <family val="2"/>
      </rPr>
      <t>APROPIACION SOCIAL Y RECONOCIMIENTO DE SABERES</t>
    </r>
    <r>
      <rPr>
        <sz val="9"/>
        <rFont val="Arial Narrow"/>
        <family val="2"/>
      </rPr>
      <t xml:space="preserve">
Ampliar las dinámicas de generación, circulación y uso de conocimiento y los saberes ancestrales propiciando sinergias entre actores del SCNTI que permitan cerrar las brechas históricas de inequidad en CTeI</t>
    </r>
  </si>
  <si>
    <t>Dirección de Capacidades y Divulgación de la CTeI</t>
  </si>
  <si>
    <t>Apoyo al Fomento y Desarrollo de la Apropiacion Social del Conocimiento Nacional</t>
  </si>
  <si>
    <t>Estrategias de comunicación con enfoque en ciencia, tecnología y sociedad implementadas:</t>
  </si>
  <si>
    <t>Producir contenidos audiovisuales con enfoque en CTeI</t>
  </si>
  <si>
    <t>C-3904-1000-6-0-3904018-3</t>
  </si>
  <si>
    <t>Transferencias corrientes – Servicios de comunicación con enfoque en Ciencia Tecnología y Sociedad-Apoyo al Fomento y Desarrollo de la Apropiacion Social del Conocimiento Nacional</t>
  </si>
  <si>
    <t>Producir contenidos digitales con enfoque en CTeI (estrategias digitales)</t>
  </si>
  <si>
    <t>Producir espacios de integración regional con enfoque en CTeI (Activaciones regionales)</t>
  </si>
  <si>
    <t>Estrategias de gestión del conocimiento en cultura y apropiación social de la ciencia, tecnología e innovación realizados</t>
  </si>
  <si>
    <t>Ejecutar el ciclo de política pública, lineamientos y estándares en Ciencia Abierta en el país</t>
  </si>
  <si>
    <t>C-3904-1000-6-0-3904021-3</t>
  </si>
  <si>
    <t>Transferencias corrientes -Servicios de apoyo para la Gestión del Conocimiento en Cultura y Apropiación Social de la Ciencia, la Tecnología y la Innovación-Apoyo al Fomento y Desarrollo de la Apropiacion Social del Conocimiento Nacional</t>
  </si>
  <si>
    <t>Fortalecer el acceso a Publicaciones científicas del componente Conocimiento Científico Abierto</t>
  </si>
  <si>
    <t>Fortalecer el acceso a Datos de Investigación Abiertos del componente Conocimiento Científico Abierto</t>
  </si>
  <si>
    <t>Desarrollar  estrategias para la Preservación del Patrimonio Científico Documental del país</t>
  </si>
  <si>
    <t>Estrategias de fomento de la participación ciudadana en ciencia, tecnología e innovación implementadas</t>
  </si>
  <si>
    <t>Realizar convocatorias para la generación y fortalecimiento de soluciones científico-tecnológicas mediante la Apropiación Social del Conocimiento.</t>
  </si>
  <si>
    <t>C-3904-1000-6-0-3904016-3</t>
  </si>
  <si>
    <t>Transferencias corrientes -Servicios para fortalecer la participación ciudadana en Ciencia, Tecnología e Innovación-Apoyo al Fomento y Desarrollo de la Apropiacion Social del Conocimiento Nacional</t>
  </si>
  <si>
    <t xml:space="preserve">Ejecutar el ciclo de política pública para la Apropiación Social del Conocimiento en el marco de la CTeI </t>
  </si>
  <si>
    <r>
      <rPr>
        <b/>
        <sz val="9"/>
        <rFont val="Arial Narrow"/>
        <family val="2"/>
      </rPr>
      <t>MUNDIALIZACIÓN DEL CONOCIMIENTO</t>
    </r>
    <r>
      <rPr>
        <sz val="9"/>
        <rFont val="Arial Narrow"/>
        <family val="2"/>
      </rPr>
      <t xml:space="preserve">
Aumentar la producción de conocimiento científico y tecnológico de alto impacto en articulación con aliados estratégicos nacionales e internacionales.</t>
    </r>
  </si>
  <si>
    <t>Fortalecimiento de la insercion de actores del SNCTI en el contexto internacional de ciencia, tecnologia e innovacion Nacional</t>
  </si>
  <si>
    <t xml:space="preserve">Acuerdos de cooperación obtenidos </t>
  </si>
  <si>
    <t>27 Acuerdos</t>
  </si>
  <si>
    <t>Gestionar actividades que involucren la CteI de Colombia en el ámbito internacional</t>
  </si>
  <si>
    <t>Consolidación de una institucionalidad habilitante para la ciencia, la tecnología e innovación (cti)</t>
  </si>
  <si>
    <t>C-3901-1000-9-0-3901004-3</t>
  </si>
  <si>
    <t>Transferencias corrientes - Servicio de cooperación internacional para la CTeI-Fortalecimiento de la insercion de actores del SNCTI en el contexto internacional de ciencia, tecnologia e innovacion Nacional</t>
  </si>
  <si>
    <t>Documentos de Políticas de CTeI formulados</t>
  </si>
  <si>
    <t>2 Documentos</t>
  </si>
  <si>
    <t>Elaborar documento de política pública (validación)</t>
  </si>
  <si>
    <t>C-3901-1000-9-0-3901002-3</t>
  </si>
  <si>
    <t>Transferencias corrientes  - Documentos de política -Fortalecimiento de la insercion de actores del SNCTI en el contexto internacional de ciencia, tecnologia e innovacion Nacional</t>
  </si>
  <si>
    <t>Productos de comunicación de la CTeI (por tipo de producto y/o por temática Y/o por población a la que va dirigida)</t>
  </si>
  <si>
    <t>1 producto</t>
  </si>
  <si>
    <t>Implementar una estrategia de divulgación y visibilización de oportunidades internacionales de cooperación en CTeI a los actores del sistema</t>
  </si>
  <si>
    <t>C-3901-1000-9-0-3901006-3</t>
  </si>
  <si>
    <t>Transferencias corrientes  - Servicio de divulgación-Fortalecimiento de la insercion de actores del SNCTI en el contexto internacional de ciencia, tecnologia e innovacion Nacional</t>
  </si>
  <si>
    <t>Actores de los sistemas territoriales de Ciencia, Tecnología e Innovación -CTeI asistidos técnicamente</t>
  </si>
  <si>
    <t>120 Actores</t>
  </si>
  <si>
    <t>Implementar una estrategia de asistencia técnica para actores regionales en cooperación internacional en CTeI</t>
  </si>
  <si>
    <t>C-3901-1000-9-0-3901008-3</t>
  </si>
  <si>
    <t>Transferencias corrientes  - Servicios de asistencia técnica a los actores de los sistemas territoriales de Ciencia, Tecnología e Innovación -CTeI-Fortalecimiento de la insercion de actores del SNCTI en el contexto internacional de ciencia, tecnologia e innovacion Nacional</t>
  </si>
  <si>
    <t>Fortalecimiento Capacidades Regionales en Ciencia, Tecnologia e Innovacion  Nacional</t>
  </si>
  <si>
    <t>Actores de los sistemas territoriales de Ciencia, Tecnología e Innovación -CTeI asistidos técnicamente.</t>
  </si>
  <si>
    <t>264 Actores</t>
  </si>
  <si>
    <t>Asesorar técnicamente las sesiones y el proceso de evolución del Codecti</t>
  </si>
  <si>
    <t>C-3901-1000-8-0-3901008-03</t>
  </si>
  <si>
    <t>transferencias corrientes - servicios de asistencia técnica a los actores de los sistemas territoriales de ciencia, tecnología e innovación -ctei - fortalecimiento capacidades regionales en ciencia, tecnologia e innovacion nacional</t>
  </si>
  <si>
    <t>Documentos de Políticas de CTeI formuladas</t>
  </si>
  <si>
    <t>1 Documento</t>
  </si>
  <si>
    <t>Asesorar la construcción de la Política Pública regional en CTeI</t>
  </si>
  <si>
    <t>C-3901-1000-8-0-3901002-03</t>
  </si>
  <si>
    <t>transferencias corrientes - documentos de política - fortalecimiento capacidades regionales en ciencia, tecnologia e innovacion nacional</t>
  </si>
  <si>
    <t>Eventos realizados</t>
  </si>
  <si>
    <t>33 Eventos realizados</t>
  </si>
  <si>
    <t>Fomentar la innovación pública</t>
  </si>
  <si>
    <t>C-3901-1000-8-0-3901005-03</t>
  </si>
  <si>
    <t>transferencias corrientes - servicio de coordinación institucional - fortalecimiento capacidades regionales en ciencia, tecnologia e innovacion nacional</t>
  </si>
  <si>
    <r>
      <rPr>
        <b/>
        <sz val="9"/>
        <rFont val="Arial Narrow"/>
        <family val="2"/>
      </rPr>
      <t>MODERNIZACIÓN DEL MINISTERIO Y FORTALECIMIENTO INSTITUCIONAL</t>
    </r>
    <r>
      <rPr>
        <sz val="9"/>
        <rFont val="Arial Narrow"/>
        <family val="2"/>
      </rPr>
      <t xml:space="preserve">
Generar lineamientos a nivel nacional y regional para implementación de procesos de innovación que generen valor público</t>
    </r>
  </si>
  <si>
    <t>Dirección Administrativa y Financiera</t>
  </si>
  <si>
    <t>Administración sistema nacional de ciencia y tecnología  nacional</t>
  </si>
  <si>
    <t>Apoyar las actividades de movilidad, eventos y seguimiento de la Entidad</t>
  </si>
  <si>
    <t>C-3901-1000-6-0-3901005-02</t>
  </si>
  <si>
    <t>Adquisición de Bienes y Servicios - Servicio de Coordinación Institucional - Administración Sistema Nacional de Ciencia y Tecnología  Nacional</t>
  </si>
  <si>
    <t>Areas técnicas apoyadas a través de la contraración de personal requerido</t>
  </si>
  <si>
    <t>Apoyar las áreas técnicas de la Entidad con el talento humano requerido</t>
  </si>
  <si>
    <t>Productos de comunicación de la CTeI (por tipo de producto y/o por temática y/o por población a la que va dirigida</t>
  </si>
  <si>
    <t>Dilvulgar el desarrollo y resultado de los eventos gestionados</t>
  </si>
  <si>
    <t>C-3901-1000-6-0-3901006-03</t>
  </si>
  <si>
    <t>Transferencias Corrientes - Servicio de Divulgación - Administración Sistema Nacional de Ciencia y Tecnología  Nacional</t>
  </si>
  <si>
    <t>Espacios en medios masivos de comunicación dedicados a temas de CTeI</t>
  </si>
  <si>
    <t>Gestionar espacios con medios de comunicación para la divulgación sobre información en medios de comunicación</t>
  </si>
  <si>
    <t>Estudios para planeación y formulación de políticas</t>
  </si>
  <si>
    <t>Evaluar las iniciativas de política para afrontar los grandes retos nacionales</t>
  </si>
  <si>
    <t>C-3901-1000-6-0-3901002-03</t>
  </si>
  <si>
    <t>Transferencias Corrientes - Documentos de Política - Administración Sistema Nacional de Ciencia y Tecnología Nacional</t>
  </si>
  <si>
    <t>Oficina de Tecnologías de la Información y comunicaciones TIC</t>
  </si>
  <si>
    <t>Apoyo al proceso de transformación digital para la gestión y prestación de servicios de ti en el sector CTI y a nivel  nacional</t>
  </si>
  <si>
    <t>Indice de Gobierno en Línea  (**)
Nivel de Satisfacción de los
usuarios del sector CTeI en la prestación de
servicios tecnológicos</t>
  </si>
  <si>
    <t>100%
98%</t>
  </si>
  <si>
    <t>Desarrollar o Adquirir, implementar y dar soporte a aplicaciones que apalanquen los procesos misionales y de apoyo a la gestión</t>
  </si>
  <si>
    <t>C-3901-1000-5-0-3901007-02</t>
  </si>
  <si>
    <t>ADQUISICIÓN DE BIENES Y SERVICIOS - SERVICIOS DE INFORMACIÓN PARA LA CTEI - APOYO AL PROCESO DE TRANSFORMACIÓN DIGITAL PARA LA GESTIÓN Y PRESTACIÓN DE SERVICIOS DE TI EN EL SECTOR CTI Y A NIVEL  NACIONAL</t>
  </si>
  <si>
    <t>Realizar la gestión de los servicios tecnológicos de la Entidad</t>
  </si>
  <si>
    <t>Suministrar la infraestructura tecnológica que soporte los servicios tecnológicos y los sistemas de información de la Entidad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</si>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</sst>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_-&quot;$&quot;* #,##0_-;\-&quot;$&quot;* #,##0_-;_-&quot;$&quot;* &quot;-&quot;??_-;_-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sz val="9"/>
      <color rgb="FF000000"/>
      <name val="Arial Narrow"/>
      <family val="2"/>
    </font>
    <font>
      <sz val="16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6" fillId="0" borderId="0" xfId="0" applyNumberFormat="1" applyFont="1" applyAlignment="1">
      <alignment horizontal="right" vertical="center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5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justify" vertical="center" wrapText="1"/>
    </xf>
    <xf numFmtId="164" fontId="8" fillId="0" borderId="1" xfId="0" applyNumberFormat="1" applyFont="1" applyBorder="1" applyAlignment="1">
      <alignment vertical="center" wrapText="1"/>
    </xf>
    <xf numFmtId="41" fontId="8" fillId="0" borderId="1" xfId="2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1" fillId="5" borderId="1" xfId="0" applyFont="1" applyFill="1" applyBorder="1" applyAlignment="1" applyProtection="1">
      <alignment horizontal="justify" vertical="center" wrapText="1"/>
      <protection locked="0"/>
    </xf>
    <xf numFmtId="0" fontId="11" fillId="5" borderId="1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165" fontId="11" fillId="5" borderId="1" xfId="1" applyNumberFormat="1" applyFont="1" applyFill="1" applyBorder="1" applyAlignment="1" applyProtection="1">
      <alignment horizontal="left" vertical="center" wrapText="1"/>
      <protection locked="0"/>
    </xf>
    <xf numFmtId="41" fontId="11" fillId="5" borderId="1" xfId="2" applyFont="1" applyFill="1" applyBorder="1" applyAlignment="1">
      <alignment horizontal="right" vertical="center" wrapText="1"/>
    </xf>
    <xf numFmtId="41" fontId="8" fillId="0" borderId="10" xfId="2" applyFont="1" applyFill="1" applyBorder="1" applyAlignment="1">
      <alignment vertical="center" wrapText="1"/>
    </xf>
    <xf numFmtId="41" fontId="8" fillId="0" borderId="1" xfId="2" applyFont="1" applyFill="1" applyBorder="1" applyAlignment="1">
      <alignment horizontal="center" vertical="center" wrapText="1"/>
    </xf>
    <xf numFmtId="43" fontId="11" fillId="5" borderId="1" xfId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1" fontId="8" fillId="0" borderId="1" xfId="6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1" fontId="8" fillId="0" borderId="1" xfId="2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41" fontId="9" fillId="0" borderId="0" xfId="0" applyNumberFormat="1" applyFont="1"/>
    <xf numFmtId="41" fontId="8" fillId="0" borderId="1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horizontal="center" vertical="center" wrapText="1"/>
    </xf>
    <xf numFmtId="41" fontId="8" fillId="0" borderId="1" xfId="4" applyNumberFormat="1" applyFont="1" applyFill="1" applyBorder="1" applyAlignment="1">
      <alignment horizontal="righ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41" fontId="9" fillId="0" borderId="1" xfId="2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42" fontId="11" fillId="5" borderId="1" xfId="4" applyFont="1" applyFill="1" applyBorder="1" applyAlignment="1" applyProtection="1">
      <alignment horizontal="justify" vertical="center" wrapText="1"/>
      <protection locked="0"/>
    </xf>
    <xf numFmtId="41" fontId="11" fillId="5" borderId="1" xfId="4" applyNumberFormat="1" applyFont="1" applyFill="1" applyBorder="1" applyAlignment="1" applyProtection="1">
      <alignment horizontal="justify" vertical="center" wrapText="1"/>
      <protection locked="0"/>
    </xf>
    <xf numFmtId="44" fontId="11" fillId="5" borderId="1" xfId="3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4" fontId="8" fillId="0" borderId="1" xfId="3" applyFont="1" applyFill="1" applyBorder="1" applyAlignment="1">
      <alignment horizontal="right" vertical="center" wrapText="1"/>
    </xf>
    <xf numFmtId="44" fontId="8" fillId="0" borderId="1" xfId="3" applyFont="1" applyFill="1" applyBorder="1" applyAlignment="1">
      <alignment horizontal="center" vertical="center" wrapText="1"/>
    </xf>
    <xf numFmtId="41" fontId="3" fillId="0" borderId="0" xfId="0" applyNumberFormat="1" applyFont="1"/>
    <xf numFmtId="166" fontId="9" fillId="0" borderId="13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5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" xfId="5" applyFill="1" applyBorder="1" applyAlignment="1" applyProtection="1">
      <alignment horizontal="center" vertical="center" wrapText="1"/>
      <protection locked="0"/>
    </xf>
    <xf numFmtId="0" fontId="2" fillId="0" borderId="10" xfId="5" applyFill="1" applyBorder="1" applyAlignment="1" applyProtection="1">
      <alignment horizontal="center" vertical="center" wrapText="1"/>
      <protection locked="0"/>
    </xf>
    <xf numFmtId="0" fontId="2" fillId="0" borderId="11" xfId="5" applyFill="1" applyBorder="1" applyAlignment="1" applyProtection="1">
      <alignment horizontal="center" vertical="center" wrapText="1"/>
      <protection locked="0"/>
    </xf>
    <xf numFmtId="0" fontId="2" fillId="0" borderId="12" xfId="5" applyFill="1" applyBorder="1" applyAlignment="1" applyProtection="1">
      <alignment horizontal="center" vertical="center" wrapText="1"/>
      <protection locked="0"/>
    </xf>
    <xf numFmtId="9" fontId="8" fillId="0" borderId="10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</cellXfs>
  <cellStyles count="7">
    <cellStyle name="Hipervínculo" xfId="5" builtinId="8"/>
    <cellStyle name="Millares" xfId="1" builtinId="3"/>
    <cellStyle name="Millares [0]" xfId="2" builtinId="6"/>
    <cellStyle name="Millares [0] 2" xfId="6" xr:uid="{9E678BFB-410D-4EF1-8F17-0C59FF22B62A}"/>
    <cellStyle name="Moneda" xfId="3" builtinId="4"/>
    <cellStyle name="Moneda [0]" xfId="4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3</xdr:row>
      <xdr:rowOff>76200</xdr:rowOff>
    </xdr:from>
    <xdr:to>
      <xdr:col>9</xdr:col>
      <xdr:colOff>400050</xdr:colOff>
      <xdr:row>12</xdr:row>
      <xdr:rowOff>95250</xdr:rowOff>
    </xdr:to>
    <xdr:cxnSp macro="">
      <xdr:nvCxnSpPr>
        <xdr:cNvPr id="2" name="AutoShape 4">
          <a:extLst>
            <a:ext uri="{FF2B5EF4-FFF2-40B4-BE49-F238E27FC236}">
              <a16:creationId xmlns:a16="http://schemas.microsoft.com/office/drawing/2014/main" id="{58722933-62EB-43C8-86FA-55C4A0847A51}"/>
            </a:ext>
          </a:extLst>
        </xdr:cNvPr>
        <xdr:cNvCxnSpPr>
          <a:cxnSpLocks noChangeShapeType="1"/>
        </xdr:cNvCxnSpPr>
      </xdr:nvCxnSpPr>
      <xdr:spPr bwMode="auto">
        <a:xfrm>
          <a:off x="5334000" y="657225"/>
          <a:ext cx="0" cy="17335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5</xdr:col>
      <xdr:colOff>695325</xdr:colOff>
      <xdr:row>42</xdr:row>
      <xdr:rowOff>133350</xdr:rowOff>
    </xdr:from>
    <xdr:ext cx="76200" cy="438150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12CB70AB-A3DB-4FB8-AEF2-6D21D9D30EFA}"/>
            </a:ext>
          </a:extLst>
        </xdr:cNvPr>
        <xdr:cNvSpPr txBox="1">
          <a:spLocks noChangeArrowheads="1"/>
        </xdr:cNvSpPr>
      </xdr:nvSpPr>
      <xdr:spPr bwMode="auto">
        <a:xfrm>
          <a:off x="2905125" y="75342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47063</xdr:colOff>
      <xdr:row>2</xdr:row>
      <xdr:rowOff>33056</xdr:rowOff>
    </xdr:from>
    <xdr:to>
      <xdr:col>9</xdr:col>
      <xdr:colOff>28015</xdr:colOff>
      <xdr:row>6</xdr:row>
      <xdr:rowOff>71156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C8E111F6-9339-4438-9C05-68C153D63DE7}"/>
            </a:ext>
          </a:extLst>
        </xdr:cNvPr>
        <xdr:cNvSpPr txBox="1">
          <a:spLocks noChangeArrowheads="1"/>
        </xdr:cNvSpPr>
      </xdr:nvSpPr>
      <xdr:spPr bwMode="auto">
        <a:xfrm>
          <a:off x="3618938" y="423581"/>
          <a:ext cx="1343027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3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  <a:p>
          <a:pPr algn="l" rtl="0">
            <a:defRPr sz="1000"/>
          </a:pPr>
          <a:endParaRPr lang="en-US" sz="3600" b="0" i="0" u="none" strike="noStrike" baseline="0">
            <a:solidFill>
              <a:sysClr val="windowText" lastClr="000000"/>
            </a:solidFill>
            <a:latin typeface="Arial Narrow" pitchFamily="34" charset="0"/>
            <a:cs typeface="Times New Roman"/>
          </a:endParaRPr>
        </a:p>
      </xdr:txBody>
    </xdr:sp>
    <xdr:clientData/>
  </xdr:twoCellAnchor>
  <xdr:twoCellAnchor>
    <xdr:from>
      <xdr:col>1</xdr:col>
      <xdr:colOff>343107</xdr:colOff>
      <xdr:row>30</xdr:row>
      <xdr:rowOff>67005</xdr:rowOff>
    </xdr:from>
    <xdr:to>
      <xdr:col>9</xdr:col>
      <xdr:colOff>179917</xdr:colOff>
      <xdr:row>34</xdr:row>
      <xdr:rowOff>158373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ACDA468-7121-4F5C-8CCB-E3EE5AB53C16}"/>
            </a:ext>
          </a:extLst>
        </xdr:cNvPr>
        <xdr:cNvSpPr txBox="1">
          <a:spLocks noChangeArrowheads="1"/>
        </xdr:cNvSpPr>
      </xdr:nvSpPr>
      <xdr:spPr bwMode="auto">
        <a:xfrm>
          <a:off x="409782" y="5372430"/>
          <a:ext cx="4704085" cy="85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Versión 01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30 de enero de 2022</a:t>
          </a:r>
        </a:p>
      </xdr:txBody>
    </xdr:sp>
    <xdr:clientData/>
  </xdr:twoCellAnchor>
  <xdr:twoCellAnchor>
    <xdr:from>
      <xdr:col>1</xdr:col>
      <xdr:colOff>485775</xdr:colOff>
      <xdr:row>12</xdr:row>
      <xdr:rowOff>95250</xdr:rowOff>
    </xdr:from>
    <xdr:to>
      <xdr:col>9</xdr:col>
      <xdr:colOff>400050</xdr:colOff>
      <xdr:row>12</xdr:row>
      <xdr:rowOff>95250</xdr:rowOff>
    </xdr:to>
    <xdr:cxnSp macro="">
      <xdr:nvCxnSpPr>
        <xdr:cNvPr id="6" name="AutoShape 10">
          <a:extLst>
            <a:ext uri="{FF2B5EF4-FFF2-40B4-BE49-F238E27FC236}">
              <a16:creationId xmlns:a16="http://schemas.microsoft.com/office/drawing/2014/main" id="{7BD898BE-D88D-42CE-947E-80529894BB22}"/>
            </a:ext>
          </a:extLst>
        </xdr:cNvPr>
        <xdr:cNvCxnSpPr>
          <a:cxnSpLocks noChangeShapeType="1"/>
        </xdr:cNvCxnSpPr>
      </xdr:nvCxnSpPr>
      <xdr:spPr bwMode="auto">
        <a:xfrm flipH="1">
          <a:off x="552450" y="23907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163606</xdr:colOff>
      <xdr:row>16</xdr:row>
      <xdr:rowOff>30256</xdr:rowOff>
    </xdr:from>
    <xdr:to>
      <xdr:col>9</xdr:col>
      <xdr:colOff>434229</xdr:colOff>
      <xdr:row>24</xdr:row>
      <xdr:rowOff>159684</xdr:rowOff>
    </xdr:to>
    <xdr:sp macro="" textlink="">
      <xdr:nvSpPr>
        <xdr:cNvPr id="7" name="Rectangle 11">
          <a:extLst>
            <a:ext uri="{FF2B5EF4-FFF2-40B4-BE49-F238E27FC236}">
              <a16:creationId xmlns:a16="http://schemas.microsoft.com/office/drawing/2014/main" id="{5E869926-365E-4293-9E66-A1E2B4C516CE}"/>
            </a:ext>
          </a:extLst>
        </xdr:cNvPr>
        <xdr:cNvSpPr>
          <a:spLocks noChangeArrowheads="1"/>
        </xdr:cNvSpPr>
      </xdr:nvSpPr>
      <xdr:spPr bwMode="auto">
        <a:xfrm>
          <a:off x="230281" y="2859181"/>
          <a:ext cx="5137898" cy="1653428"/>
        </a:xfrm>
        <a:prstGeom prst="rect">
          <a:avLst/>
        </a:prstGeom>
        <a:solidFill>
          <a:srgbClr val="3366CC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PLAN ANUAL DE INVERSIÓN Y GASTO PÚBLICO</a:t>
          </a: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2022</a:t>
          </a:r>
        </a:p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  <xdr:twoCellAnchor>
    <xdr:from>
      <xdr:col>9</xdr:col>
      <xdr:colOff>400050</xdr:colOff>
      <xdr:row>31</xdr:row>
      <xdr:rowOff>66675</xdr:rowOff>
    </xdr:from>
    <xdr:to>
      <xdr:col>9</xdr:col>
      <xdr:colOff>400050</xdr:colOff>
      <xdr:row>41</xdr:row>
      <xdr:rowOff>104775</xdr:rowOff>
    </xdr:to>
    <xdr:cxnSp macro="">
      <xdr:nvCxnSpPr>
        <xdr:cNvPr id="8" name="AutoShape 12">
          <a:extLst>
            <a:ext uri="{FF2B5EF4-FFF2-40B4-BE49-F238E27FC236}">
              <a16:creationId xmlns:a16="http://schemas.microsoft.com/office/drawing/2014/main" id="{B151B2CB-59B8-4AF7-9ABB-D997E61A4491}"/>
            </a:ext>
          </a:extLst>
        </xdr:cNvPr>
        <xdr:cNvCxnSpPr>
          <a:cxnSpLocks noChangeShapeType="1"/>
        </xdr:cNvCxnSpPr>
      </xdr:nvCxnSpPr>
      <xdr:spPr bwMode="auto">
        <a:xfrm>
          <a:off x="5334000" y="5562600"/>
          <a:ext cx="0" cy="1752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485775</xdr:colOff>
      <xdr:row>28</xdr:row>
      <xdr:rowOff>95250</xdr:rowOff>
    </xdr:from>
    <xdr:to>
      <xdr:col>9</xdr:col>
      <xdr:colOff>400050</xdr:colOff>
      <xdr:row>28</xdr:row>
      <xdr:rowOff>95250</xdr:rowOff>
    </xdr:to>
    <xdr:cxnSp macro="">
      <xdr:nvCxnSpPr>
        <xdr:cNvPr id="9" name="AutoShape 13">
          <a:extLst>
            <a:ext uri="{FF2B5EF4-FFF2-40B4-BE49-F238E27FC236}">
              <a16:creationId xmlns:a16="http://schemas.microsoft.com/office/drawing/2014/main" id="{FF168B5D-B4A6-4999-B8F0-F82AD9B17751}"/>
            </a:ext>
          </a:extLst>
        </xdr:cNvPr>
        <xdr:cNvCxnSpPr>
          <a:cxnSpLocks noChangeShapeType="1"/>
        </xdr:cNvCxnSpPr>
      </xdr:nvCxnSpPr>
      <xdr:spPr bwMode="auto">
        <a:xfrm flipH="1">
          <a:off x="552450" y="50196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400050</xdr:colOff>
      <xdr:row>28</xdr:row>
      <xdr:rowOff>95250</xdr:rowOff>
    </xdr:from>
    <xdr:to>
      <xdr:col>9</xdr:col>
      <xdr:colOff>400050</xdr:colOff>
      <xdr:row>41</xdr:row>
      <xdr:rowOff>104775</xdr:rowOff>
    </xdr:to>
    <xdr:cxnSp macro="">
      <xdr:nvCxnSpPr>
        <xdr:cNvPr id="10" name="AutoShape 14">
          <a:extLst>
            <a:ext uri="{FF2B5EF4-FFF2-40B4-BE49-F238E27FC236}">
              <a16:creationId xmlns:a16="http://schemas.microsoft.com/office/drawing/2014/main" id="{D61693ED-2DA8-4E80-8B99-998DCCE421F7}"/>
            </a:ext>
          </a:extLst>
        </xdr:cNvPr>
        <xdr:cNvCxnSpPr>
          <a:cxnSpLocks noChangeShapeType="1"/>
        </xdr:cNvCxnSpPr>
      </xdr:nvCxnSpPr>
      <xdr:spPr bwMode="auto">
        <a:xfrm>
          <a:off x="5334000" y="501967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2</xdr:col>
      <xdr:colOff>486836</xdr:colOff>
      <xdr:row>42</xdr:row>
      <xdr:rowOff>10584</xdr:rowOff>
    </xdr:from>
    <xdr:ext cx="3090331" cy="529166"/>
    <xdr:pic>
      <xdr:nvPicPr>
        <xdr:cNvPr id="11" name="Imagen 10">
          <a:extLst>
            <a:ext uri="{FF2B5EF4-FFF2-40B4-BE49-F238E27FC236}">
              <a16:creationId xmlns:a16="http://schemas.microsoft.com/office/drawing/2014/main" id="{D4619B1A-B6B1-4A5D-AAC7-7050E1E889B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436" y="7411509"/>
          <a:ext cx="3090331" cy="52916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3</xdr:col>
      <xdr:colOff>1000125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DA8292-4747-4FEB-823A-90C4D9E9AA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0"/>
          <a:ext cx="400050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pi.dnp.gov.co/Consultas/Detalle.aspx?vigencia=2022&amp;periodo=2&amp;proyecto=2017011000194" TargetMode="External"/><Relationship Id="rId3" Type="http://schemas.openxmlformats.org/officeDocument/2006/relationships/hyperlink" Target="https://spi.dnp.gov.co/Consultas/Detalle.aspx?vigencia=2022&amp;periodo=2&amp;proyecto=2017011000151" TargetMode="External"/><Relationship Id="rId7" Type="http://schemas.openxmlformats.org/officeDocument/2006/relationships/hyperlink" Target="https://spi.dnp.gov.co/Consultas/Detalle.aspx?vigencia=2022&amp;periodo=2&amp;proyecto=2017011000252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spi.dnp.gov.co/Consultas/Detalle.aspx?vigencia=2022&amp;periodo=2&amp;proyecto=2019011000124" TargetMode="External"/><Relationship Id="rId1" Type="http://schemas.openxmlformats.org/officeDocument/2006/relationships/hyperlink" Target="https://spi.dnp.gov.co/Consultas/Detalle.aspx?vigencia=2022&amp;periodo=2&amp;proyecto=2021011000123" TargetMode="External"/><Relationship Id="rId6" Type="http://schemas.openxmlformats.org/officeDocument/2006/relationships/hyperlink" Target="https://spi.dnp.gov.co/Consultas/Detalle.aspx?vigencia=2022&amp;periodo=2&amp;proyecto=2017011000193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spi.dnp.gov.co/Consultas/Detalle.aspx?vigencia=2022&amp;periodo=2&amp;proyecto=2020011000151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spi.dnp.gov.co/Consultas/Detalle.aspx?vigencia=2022&amp;periodo=2&amp;proyecto=2021011000106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F2EB-5D16-455C-A39D-5F8277E9DB14}">
  <dimension ref="B1:M102"/>
  <sheetViews>
    <sheetView zoomScaleNormal="100" zoomScaleSheetLayoutView="90" workbookViewId="0">
      <selection activeCell="L8" sqref="L8"/>
    </sheetView>
  </sheetViews>
  <sheetFormatPr baseColWidth="10" defaultColWidth="11.42578125" defaultRowHeight="15" x14ac:dyDescent="0.25"/>
  <cols>
    <col min="1" max="1" width="1" style="59" customWidth="1"/>
    <col min="2" max="2" width="8.140625" style="59" customWidth="1"/>
    <col min="3" max="5" width="8" style="59" customWidth="1"/>
    <col min="6" max="6" width="11.42578125" style="59"/>
    <col min="7" max="8" width="9" style="59" customWidth="1"/>
    <col min="9" max="16384" width="11.42578125" style="59"/>
  </cols>
  <sheetData>
    <row r="1" spans="2:10" ht="15.75" thickBot="1" x14ac:dyDescent="0.3"/>
    <row r="2" spans="2:10" x14ac:dyDescent="0.25">
      <c r="B2" s="60"/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63"/>
      <c r="J3" s="64"/>
    </row>
    <row r="4" spans="2:10" x14ac:dyDescent="0.25">
      <c r="B4" s="63"/>
      <c r="J4" s="64"/>
    </row>
    <row r="5" spans="2:10" x14ac:dyDescent="0.25">
      <c r="B5" s="63"/>
      <c r="J5" s="64"/>
    </row>
    <row r="6" spans="2:10" x14ac:dyDescent="0.25">
      <c r="B6" s="63"/>
      <c r="J6" s="64"/>
    </row>
    <row r="7" spans="2:10" x14ac:dyDescent="0.25">
      <c r="B7" s="63"/>
      <c r="J7" s="64"/>
    </row>
    <row r="8" spans="2:10" x14ac:dyDescent="0.25">
      <c r="B8" s="63"/>
      <c r="J8" s="64"/>
    </row>
    <row r="9" spans="2:10" x14ac:dyDescent="0.25">
      <c r="B9" s="63"/>
      <c r="J9" s="64"/>
    </row>
    <row r="10" spans="2:10" x14ac:dyDescent="0.25">
      <c r="B10" s="63"/>
      <c r="J10" s="64"/>
    </row>
    <row r="11" spans="2:10" x14ac:dyDescent="0.25">
      <c r="B11" s="63"/>
      <c r="J11" s="64"/>
    </row>
    <row r="12" spans="2:10" x14ac:dyDescent="0.25">
      <c r="B12" s="63"/>
      <c r="J12" s="64"/>
    </row>
    <row r="13" spans="2:10" x14ac:dyDescent="0.25">
      <c r="B13" s="63"/>
      <c r="J13" s="64"/>
    </row>
    <row r="14" spans="2:10" ht="6" customHeight="1" x14ac:dyDescent="0.25">
      <c r="B14" s="63"/>
      <c r="J14" s="64"/>
    </row>
    <row r="15" spans="2:10" ht="6" customHeight="1" x14ac:dyDescent="0.25">
      <c r="B15" s="63"/>
      <c r="J15" s="64"/>
    </row>
    <row r="16" spans="2:10" x14ac:dyDescent="0.25">
      <c r="B16" s="63"/>
      <c r="J16" s="64"/>
    </row>
    <row r="17" spans="2:10" x14ac:dyDescent="0.25">
      <c r="B17" s="63"/>
      <c r="J17" s="64"/>
    </row>
    <row r="18" spans="2:10" x14ac:dyDescent="0.25">
      <c r="B18" s="63"/>
      <c r="J18" s="64"/>
    </row>
    <row r="19" spans="2:10" x14ac:dyDescent="0.25">
      <c r="B19" s="63"/>
      <c r="J19" s="64"/>
    </row>
    <row r="20" spans="2:10" x14ac:dyDescent="0.25">
      <c r="B20" s="63"/>
      <c r="J20" s="64"/>
    </row>
    <row r="21" spans="2:10" x14ac:dyDescent="0.25">
      <c r="B21" s="63"/>
      <c r="J21" s="64"/>
    </row>
    <row r="22" spans="2:10" x14ac:dyDescent="0.25">
      <c r="B22" s="63"/>
      <c r="J22" s="64"/>
    </row>
    <row r="23" spans="2:10" x14ac:dyDescent="0.25">
      <c r="B23" s="63"/>
      <c r="J23" s="64"/>
    </row>
    <row r="24" spans="2:10" x14ac:dyDescent="0.25">
      <c r="B24" s="63"/>
      <c r="J24" s="64"/>
    </row>
    <row r="25" spans="2:10" x14ac:dyDescent="0.25">
      <c r="B25" s="63"/>
      <c r="J25" s="64"/>
    </row>
    <row r="26" spans="2:10" x14ac:dyDescent="0.25">
      <c r="B26" s="63"/>
      <c r="J26" s="64"/>
    </row>
    <row r="27" spans="2:10" ht="7.5" customHeight="1" x14ac:dyDescent="0.25">
      <c r="B27" s="63"/>
      <c r="J27" s="64"/>
    </row>
    <row r="28" spans="2:10" ht="7.5" customHeight="1" x14ac:dyDescent="0.25">
      <c r="B28" s="63"/>
      <c r="J28" s="64"/>
    </row>
    <row r="29" spans="2:10" x14ac:dyDescent="0.25">
      <c r="B29" s="63"/>
      <c r="J29" s="64"/>
    </row>
    <row r="30" spans="2:10" x14ac:dyDescent="0.25">
      <c r="B30" s="63"/>
      <c r="J30" s="64"/>
    </row>
    <row r="31" spans="2:10" x14ac:dyDescent="0.25">
      <c r="B31" s="63"/>
      <c r="J31" s="64"/>
    </row>
    <row r="32" spans="2:10" x14ac:dyDescent="0.25">
      <c r="B32" s="63"/>
      <c r="J32" s="64"/>
    </row>
    <row r="33" spans="2:13" x14ac:dyDescent="0.25">
      <c r="B33" s="63"/>
      <c r="J33" s="64"/>
    </row>
    <row r="34" spans="2:13" x14ac:dyDescent="0.25">
      <c r="B34" s="63"/>
      <c r="J34" s="64"/>
    </row>
    <row r="35" spans="2:13" x14ac:dyDescent="0.25">
      <c r="B35" s="63"/>
      <c r="J35" s="64"/>
    </row>
    <row r="36" spans="2:13" x14ac:dyDescent="0.25">
      <c r="B36" s="63"/>
      <c r="J36" s="64"/>
    </row>
    <row r="37" spans="2:13" x14ac:dyDescent="0.25">
      <c r="B37" s="63"/>
      <c r="J37" s="64"/>
    </row>
    <row r="38" spans="2:13" ht="7.5" customHeight="1" x14ac:dyDescent="0.25">
      <c r="B38" s="63"/>
      <c r="J38" s="64"/>
    </row>
    <row r="39" spans="2:13" ht="7.5" customHeight="1" x14ac:dyDescent="0.25">
      <c r="B39" s="63"/>
      <c r="J39" s="64"/>
    </row>
    <row r="40" spans="2:13" x14ac:dyDescent="0.25">
      <c r="B40" s="63"/>
      <c r="J40" s="64"/>
    </row>
    <row r="41" spans="2:13" x14ac:dyDescent="0.25">
      <c r="B41" s="63"/>
      <c r="J41" s="64"/>
    </row>
    <row r="42" spans="2:13" x14ac:dyDescent="0.25">
      <c r="B42" s="63"/>
      <c r="J42" s="64"/>
    </row>
    <row r="43" spans="2:13" x14ac:dyDescent="0.25">
      <c r="B43" s="63"/>
      <c r="J43" s="64"/>
    </row>
    <row r="44" spans="2:13" x14ac:dyDescent="0.25">
      <c r="B44" s="63"/>
      <c r="J44" s="64"/>
    </row>
    <row r="45" spans="2:13" x14ac:dyDescent="0.25">
      <c r="B45" s="63"/>
      <c r="J45" s="64"/>
    </row>
    <row r="46" spans="2:13" ht="15.75" thickBot="1" x14ac:dyDescent="0.3">
      <c r="B46" s="65"/>
      <c r="C46" s="66"/>
      <c r="D46" s="66"/>
      <c r="E46" s="66"/>
      <c r="F46" s="66"/>
      <c r="G46" s="66"/>
      <c r="H46" s="66"/>
      <c r="I46" s="66"/>
      <c r="J46" s="67"/>
      <c r="M46"/>
    </row>
    <row r="102" spans="3:3" x14ac:dyDescent="0.25">
      <c r="C102" s="59" t="s">
        <v>211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115" orientation="portrait" r:id="rId1"/>
  <headerFooter differentFirst="1">
    <oddFooter>&amp;R&amp;"Arial,Negrita"&amp;12 Página &amp;P  de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DDC-3EBF-4AC1-9D5C-A0EF98463E4E}">
  <dimension ref="A1:Q71"/>
  <sheetViews>
    <sheetView showGridLines="0" tabSelected="1" topLeftCell="A66" zoomScaleNormal="100" zoomScaleSheetLayoutView="30" workbookViewId="0">
      <selection activeCell="A72" sqref="A72"/>
    </sheetView>
  </sheetViews>
  <sheetFormatPr baseColWidth="10" defaultColWidth="11.5703125" defaultRowHeight="16.5" x14ac:dyDescent="0.3"/>
  <cols>
    <col min="1" max="1" width="11.28515625" style="2" customWidth="1"/>
    <col min="2" max="2" width="16.5703125" style="2" customWidth="1"/>
    <col min="3" max="3" width="17.5703125" style="2" customWidth="1"/>
    <col min="4" max="4" width="15.42578125" style="2" customWidth="1"/>
    <col min="5" max="5" width="18.85546875" style="2" customWidth="1"/>
    <col min="6" max="6" width="16.5703125" style="2" customWidth="1"/>
    <col min="7" max="7" width="10.42578125" style="2" customWidth="1"/>
    <col min="8" max="8" width="15.42578125" style="2" customWidth="1"/>
    <col min="9" max="9" width="24.28515625" style="2" customWidth="1"/>
    <col min="10" max="10" width="16.42578125" style="2" customWidth="1"/>
    <col min="11" max="11" width="17.140625" style="2" customWidth="1"/>
    <col min="12" max="12" width="15.42578125" style="57" customWidth="1"/>
    <col min="13" max="13" width="16.7109375" style="2" customWidth="1"/>
    <col min="14" max="14" width="11.140625" style="2" customWidth="1"/>
    <col min="15" max="15" width="15.85546875" style="2" customWidth="1"/>
    <col min="16" max="16" width="13.28515625" style="2" customWidth="1"/>
    <col min="17" max="17" width="19.28515625" style="2" customWidth="1"/>
    <col min="18" max="16384" width="11.5703125" style="2"/>
  </cols>
  <sheetData>
    <row r="1" spans="1:17" ht="33" customHeight="1" x14ac:dyDescent="0.3">
      <c r="A1" s="68"/>
      <c r="B1" s="68"/>
      <c r="C1" s="68"/>
      <c r="D1" s="68"/>
      <c r="E1" s="69" t="s">
        <v>0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1" t="s">
        <v>1</v>
      </c>
    </row>
    <row r="2" spans="1:17" ht="26.25" customHeight="1" x14ac:dyDescent="0.3">
      <c r="A2" s="68"/>
      <c r="B2" s="68"/>
      <c r="C2" s="68"/>
      <c r="D2" s="68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3" t="s">
        <v>2</v>
      </c>
    </row>
    <row r="3" spans="1:17" ht="24" customHeight="1" x14ac:dyDescent="0.3">
      <c r="A3" s="68"/>
      <c r="B3" s="68"/>
      <c r="C3" s="68"/>
      <c r="D3" s="68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3" t="s">
        <v>3</v>
      </c>
    </row>
    <row r="4" spans="1:17" ht="25.5" customHeight="1" x14ac:dyDescent="0.3">
      <c r="A4" s="4"/>
      <c r="B4" s="4"/>
      <c r="C4" s="4"/>
      <c r="D4" s="4"/>
      <c r="E4" s="5"/>
      <c r="F4" s="5"/>
      <c r="G4" s="5"/>
      <c r="H4" s="6"/>
      <c r="I4" s="6"/>
      <c r="J4" s="5"/>
      <c r="K4" s="5"/>
      <c r="L4" s="7"/>
      <c r="M4" s="8"/>
      <c r="N4" s="9"/>
      <c r="O4" s="9"/>
      <c r="P4" s="9"/>
      <c r="Q4" s="9"/>
    </row>
    <row r="5" spans="1:17" ht="33" customHeight="1" x14ac:dyDescent="0.3">
      <c r="A5" s="78" t="s">
        <v>4</v>
      </c>
      <c r="B5" s="78" t="s">
        <v>5</v>
      </c>
      <c r="C5" s="78" t="s">
        <v>6</v>
      </c>
      <c r="D5" s="78" t="s">
        <v>7</v>
      </c>
      <c r="E5" s="78" t="s">
        <v>8</v>
      </c>
      <c r="F5" s="78" t="s">
        <v>9</v>
      </c>
      <c r="G5" s="78" t="s">
        <v>10</v>
      </c>
      <c r="H5" s="78" t="s">
        <v>11</v>
      </c>
      <c r="I5" s="78" t="s">
        <v>12</v>
      </c>
      <c r="J5" s="78" t="s">
        <v>13</v>
      </c>
      <c r="K5" s="78" t="s">
        <v>14</v>
      </c>
      <c r="L5" s="78" t="s">
        <v>15</v>
      </c>
      <c r="M5" s="78"/>
      <c r="N5" s="78"/>
      <c r="O5" s="78"/>
      <c r="P5" s="78"/>
      <c r="Q5" s="78"/>
    </row>
    <row r="6" spans="1:17" ht="39" customHeigh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9" t="s">
        <v>16</v>
      </c>
      <c r="M6" s="78" t="s">
        <v>17</v>
      </c>
      <c r="N6" s="78" t="s">
        <v>18</v>
      </c>
      <c r="O6" s="78"/>
      <c r="P6" s="78" t="s">
        <v>19</v>
      </c>
      <c r="Q6" s="78" t="s">
        <v>20</v>
      </c>
    </row>
    <row r="7" spans="1:17" ht="39" customHeight="1" x14ac:dyDescent="0.3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  <c r="M7" s="78"/>
      <c r="N7" s="10" t="s">
        <v>21</v>
      </c>
      <c r="O7" s="10" t="s">
        <v>22</v>
      </c>
      <c r="P7" s="78"/>
      <c r="Q7" s="78"/>
    </row>
    <row r="8" spans="1:17" ht="173.25" customHeight="1" x14ac:dyDescent="0.3">
      <c r="A8" s="11" t="s">
        <v>23</v>
      </c>
      <c r="B8" s="12" t="s">
        <v>24</v>
      </c>
      <c r="C8" s="11" t="s">
        <v>25</v>
      </c>
      <c r="D8" s="11" t="s">
        <v>26</v>
      </c>
      <c r="E8" s="13" t="s">
        <v>27</v>
      </c>
      <c r="F8" s="11" t="s">
        <v>28</v>
      </c>
      <c r="G8" s="11">
        <v>32</v>
      </c>
      <c r="H8" s="14" t="s">
        <v>29</v>
      </c>
      <c r="I8" s="14" t="s">
        <v>30</v>
      </c>
      <c r="J8" s="15" t="s">
        <v>31</v>
      </c>
      <c r="K8" s="11" t="s">
        <v>32</v>
      </c>
      <c r="L8" s="16">
        <v>63000000000</v>
      </c>
      <c r="M8" s="17">
        <v>0</v>
      </c>
      <c r="N8" s="17">
        <v>0</v>
      </c>
      <c r="O8" s="17">
        <v>0</v>
      </c>
      <c r="P8" s="17">
        <v>0</v>
      </c>
      <c r="Q8" s="17">
        <f>+L8+M8+N8-O8-P8</f>
        <v>63000000000</v>
      </c>
    </row>
    <row r="9" spans="1:17" ht="21.75" customHeight="1" x14ac:dyDescent="0.3">
      <c r="A9" s="18"/>
      <c r="B9" s="18"/>
      <c r="C9" s="18"/>
      <c r="D9" s="19"/>
      <c r="E9" s="20"/>
      <c r="F9" s="21"/>
      <c r="G9" s="21"/>
      <c r="H9" s="21"/>
      <c r="I9" s="21"/>
      <c r="J9" s="22"/>
      <c r="K9" s="22"/>
      <c r="L9" s="23">
        <f>SUM(L8)</f>
        <v>63000000000</v>
      </c>
      <c r="M9" s="24">
        <f t="shared" ref="M9:P9" si="0">SUM(M8:M8)</f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>SUM(Q8:Q8)</f>
        <v>63000000000</v>
      </c>
    </row>
    <row r="10" spans="1:17" ht="51" customHeight="1" x14ac:dyDescent="0.3">
      <c r="A10" s="83" t="s">
        <v>33</v>
      </c>
      <c r="B10" s="83" t="s">
        <v>34</v>
      </c>
      <c r="C10" s="83" t="s">
        <v>25</v>
      </c>
      <c r="D10" s="83" t="s">
        <v>26</v>
      </c>
      <c r="E10" s="84" t="s">
        <v>35</v>
      </c>
      <c r="F10" s="80" t="s">
        <v>36</v>
      </c>
      <c r="G10" s="11">
        <v>280</v>
      </c>
      <c r="H10" s="14" t="s">
        <v>37</v>
      </c>
      <c r="I10" s="14" t="s">
        <v>30</v>
      </c>
      <c r="J10" s="25" t="s">
        <v>38</v>
      </c>
      <c r="K10" s="25" t="s">
        <v>39</v>
      </c>
      <c r="L10" s="15">
        <v>200000000</v>
      </c>
      <c r="M10" s="15">
        <v>0</v>
      </c>
      <c r="N10" s="15">
        <v>0</v>
      </c>
      <c r="O10" s="15">
        <v>0</v>
      </c>
      <c r="P10" s="15">
        <v>0</v>
      </c>
      <c r="Q10" s="15">
        <f>+L10+M10+N10-O10-P10</f>
        <v>200000000</v>
      </c>
    </row>
    <row r="11" spans="1:17" ht="51" customHeight="1" x14ac:dyDescent="0.3">
      <c r="A11" s="83"/>
      <c r="B11" s="83"/>
      <c r="C11" s="83"/>
      <c r="D11" s="83"/>
      <c r="E11" s="84"/>
      <c r="F11" s="81"/>
      <c r="G11" s="11">
        <v>150</v>
      </c>
      <c r="H11" s="14" t="s">
        <v>40</v>
      </c>
      <c r="I11" s="14" t="s">
        <v>30</v>
      </c>
      <c r="J11" s="25" t="s">
        <v>38</v>
      </c>
      <c r="K11" s="25" t="s">
        <v>39</v>
      </c>
      <c r="L11" s="15">
        <v>150000000</v>
      </c>
      <c r="M11" s="15">
        <v>0</v>
      </c>
      <c r="N11" s="15">
        <v>0</v>
      </c>
      <c r="O11" s="15">
        <v>0</v>
      </c>
      <c r="P11" s="15">
        <v>0</v>
      </c>
      <c r="Q11" s="15">
        <f t="shared" ref="Q11:Q19" si="1">+L11+M11+N11-O11-P11</f>
        <v>150000000</v>
      </c>
    </row>
    <row r="12" spans="1:17" ht="51" customHeight="1" x14ac:dyDescent="0.3">
      <c r="A12" s="83"/>
      <c r="B12" s="83"/>
      <c r="C12" s="83"/>
      <c r="D12" s="83"/>
      <c r="E12" s="84"/>
      <c r="F12" s="81"/>
      <c r="G12" s="11">
        <v>1</v>
      </c>
      <c r="H12" s="14" t="s">
        <v>41</v>
      </c>
      <c r="I12" s="14" t="s">
        <v>30</v>
      </c>
      <c r="J12" s="25" t="s">
        <v>38</v>
      </c>
      <c r="K12" s="25" t="s">
        <v>39</v>
      </c>
      <c r="L12" s="15">
        <v>100000000</v>
      </c>
      <c r="M12" s="15">
        <v>0</v>
      </c>
      <c r="N12" s="15">
        <v>0</v>
      </c>
      <c r="O12" s="15">
        <v>0</v>
      </c>
      <c r="P12" s="15">
        <v>0</v>
      </c>
      <c r="Q12" s="15">
        <f t="shared" si="1"/>
        <v>100000000</v>
      </c>
    </row>
    <row r="13" spans="1:17" ht="51" customHeight="1" x14ac:dyDescent="0.3">
      <c r="A13" s="83"/>
      <c r="B13" s="83"/>
      <c r="C13" s="83"/>
      <c r="D13" s="83"/>
      <c r="E13" s="84"/>
      <c r="F13" s="81"/>
      <c r="G13" s="11">
        <v>1275</v>
      </c>
      <c r="H13" s="14" t="s">
        <v>42</v>
      </c>
      <c r="I13" s="14" t="s">
        <v>30</v>
      </c>
      <c r="J13" s="25" t="s">
        <v>38</v>
      </c>
      <c r="K13" s="25" t="s">
        <v>39</v>
      </c>
      <c r="L13" s="15">
        <v>4886000000</v>
      </c>
      <c r="M13" s="15">
        <v>0</v>
      </c>
      <c r="N13" s="15">
        <v>0</v>
      </c>
      <c r="O13" s="15">
        <v>0</v>
      </c>
      <c r="P13" s="15">
        <v>0</v>
      </c>
      <c r="Q13" s="15">
        <f t="shared" si="1"/>
        <v>4886000000</v>
      </c>
    </row>
    <row r="14" spans="1:17" ht="51" customHeight="1" x14ac:dyDescent="0.3">
      <c r="A14" s="83"/>
      <c r="B14" s="83"/>
      <c r="C14" s="83"/>
      <c r="D14" s="83"/>
      <c r="E14" s="84"/>
      <c r="F14" s="82"/>
      <c r="G14" s="11"/>
      <c r="H14" s="14" t="s">
        <v>43</v>
      </c>
      <c r="I14" s="14" t="s">
        <v>30</v>
      </c>
      <c r="J14" s="25" t="s">
        <v>38</v>
      </c>
      <c r="K14" s="25" t="s">
        <v>39</v>
      </c>
      <c r="L14" s="15">
        <v>64000000</v>
      </c>
      <c r="M14" s="15">
        <v>0</v>
      </c>
      <c r="N14" s="15">
        <v>0</v>
      </c>
      <c r="O14" s="15">
        <v>0</v>
      </c>
      <c r="P14" s="15">
        <v>0</v>
      </c>
      <c r="Q14" s="15">
        <f t="shared" si="1"/>
        <v>64000000</v>
      </c>
    </row>
    <row r="15" spans="1:17" ht="51" customHeight="1" x14ac:dyDescent="0.3">
      <c r="A15" s="83"/>
      <c r="B15" s="83"/>
      <c r="C15" s="83"/>
      <c r="D15" s="83"/>
      <c r="E15" s="84"/>
      <c r="F15" s="11" t="s">
        <v>44</v>
      </c>
      <c r="G15" s="11">
        <v>6</v>
      </c>
      <c r="H15" s="14" t="s">
        <v>45</v>
      </c>
      <c r="I15" s="14" t="s">
        <v>30</v>
      </c>
      <c r="J15" s="26" t="s">
        <v>46</v>
      </c>
      <c r="K15" s="26" t="s">
        <v>47</v>
      </c>
      <c r="L15" s="15">
        <v>3605000000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1"/>
        <v>3605000000</v>
      </c>
    </row>
    <row r="16" spans="1:17" ht="51" customHeight="1" x14ac:dyDescent="0.3">
      <c r="A16" s="83"/>
      <c r="B16" s="83"/>
      <c r="C16" s="83"/>
      <c r="D16" s="83"/>
      <c r="E16" s="84"/>
      <c r="F16" s="80" t="s">
        <v>48</v>
      </c>
      <c r="G16" s="11">
        <v>64</v>
      </c>
      <c r="H16" s="14" t="s">
        <v>49</v>
      </c>
      <c r="I16" s="14" t="s">
        <v>30</v>
      </c>
      <c r="J16" s="25" t="s">
        <v>50</v>
      </c>
      <c r="K16" s="26" t="s">
        <v>51</v>
      </c>
      <c r="L16" s="15">
        <v>1906597472</v>
      </c>
      <c r="M16" s="15">
        <v>0</v>
      </c>
      <c r="N16" s="15">
        <v>0</v>
      </c>
      <c r="O16" s="15">
        <v>0</v>
      </c>
      <c r="P16" s="15">
        <v>0</v>
      </c>
      <c r="Q16" s="15">
        <f t="shared" si="1"/>
        <v>1906597472</v>
      </c>
    </row>
    <row r="17" spans="1:17" ht="51" customHeight="1" x14ac:dyDescent="0.3">
      <c r="A17" s="83"/>
      <c r="B17" s="83"/>
      <c r="C17" s="83"/>
      <c r="D17" s="83"/>
      <c r="E17" s="84"/>
      <c r="F17" s="81"/>
      <c r="G17" s="11">
        <v>5</v>
      </c>
      <c r="H17" s="14" t="s">
        <v>52</v>
      </c>
      <c r="I17" s="14" t="s">
        <v>30</v>
      </c>
      <c r="J17" s="25" t="s">
        <v>50</v>
      </c>
      <c r="K17" s="26" t="s">
        <v>51</v>
      </c>
      <c r="L17" s="15">
        <v>1012000000</v>
      </c>
      <c r="M17" s="15">
        <v>0</v>
      </c>
      <c r="N17" s="15">
        <v>0</v>
      </c>
      <c r="O17" s="15">
        <v>0</v>
      </c>
      <c r="P17" s="15">
        <v>0</v>
      </c>
      <c r="Q17" s="15">
        <f t="shared" si="1"/>
        <v>1012000000</v>
      </c>
    </row>
    <row r="18" spans="1:17" ht="51" customHeight="1" x14ac:dyDescent="0.3">
      <c r="A18" s="83"/>
      <c r="B18" s="83"/>
      <c r="C18" s="83"/>
      <c r="D18" s="83"/>
      <c r="E18" s="84"/>
      <c r="F18" s="81"/>
      <c r="G18" s="11">
        <v>16</v>
      </c>
      <c r="H18" s="14" t="s">
        <v>53</v>
      </c>
      <c r="I18" s="14" t="s">
        <v>30</v>
      </c>
      <c r="J18" s="25" t="s">
        <v>50</v>
      </c>
      <c r="K18" s="26" t="s">
        <v>51</v>
      </c>
      <c r="L18" s="15">
        <v>7000000000</v>
      </c>
      <c r="M18" s="15">
        <v>0</v>
      </c>
      <c r="N18" s="15">
        <v>0</v>
      </c>
      <c r="O18" s="15">
        <v>0</v>
      </c>
      <c r="P18" s="15">
        <v>0</v>
      </c>
      <c r="Q18" s="15">
        <f t="shared" si="1"/>
        <v>7000000000</v>
      </c>
    </row>
    <row r="19" spans="1:17" ht="51" customHeight="1" x14ac:dyDescent="0.3">
      <c r="A19" s="83"/>
      <c r="B19" s="83"/>
      <c r="C19" s="83"/>
      <c r="D19" s="83"/>
      <c r="E19" s="84"/>
      <c r="F19" s="81"/>
      <c r="G19" s="11">
        <v>6</v>
      </c>
      <c r="H19" s="14" t="s">
        <v>54</v>
      </c>
      <c r="I19" s="14" t="s">
        <v>30</v>
      </c>
      <c r="J19" s="25" t="s">
        <v>50</v>
      </c>
      <c r="K19" s="26" t="s">
        <v>51</v>
      </c>
      <c r="L19" s="15">
        <v>1977835800</v>
      </c>
      <c r="M19" s="15">
        <v>0</v>
      </c>
      <c r="N19" s="15">
        <v>0</v>
      </c>
      <c r="O19" s="15">
        <v>0</v>
      </c>
      <c r="P19" s="15">
        <v>0</v>
      </c>
      <c r="Q19" s="15">
        <f t="shared" si="1"/>
        <v>1977835800</v>
      </c>
    </row>
    <row r="20" spans="1:17" ht="21.75" customHeight="1" x14ac:dyDescent="0.3">
      <c r="A20" s="18"/>
      <c r="B20" s="18"/>
      <c r="C20" s="18"/>
      <c r="D20" s="19"/>
      <c r="E20" s="20"/>
      <c r="F20" s="21"/>
      <c r="G20" s="21"/>
      <c r="H20" s="21"/>
      <c r="I20" s="21"/>
      <c r="J20" s="22"/>
      <c r="K20" s="22"/>
      <c r="L20" s="27">
        <f t="shared" ref="L20:Q20" si="2">SUM(L10:L19)</f>
        <v>20901433272</v>
      </c>
      <c r="M20" s="24">
        <f t="shared" si="2"/>
        <v>0</v>
      </c>
      <c r="N20" s="24">
        <f t="shared" si="2"/>
        <v>0</v>
      </c>
      <c r="O20" s="24">
        <f t="shared" si="2"/>
        <v>0</v>
      </c>
      <c r="P20" s="24">
        <f t="shared" si="2"/>
        <v>0</v>
      </c>
      <c r="Q20" s="24">
        <f t="shared" si="2"/>
        <v>20901433272</v>
      </c>
    </row>
    <row r="21" spans="1:17" ht="51" customHeight="1" x14ac:dyDescent="0.3">
      <c r="A21" s="80" t="s">
        <v>55</v>
      </c>
      <c r="B21" s="80" t="s">
        <v>56</v>
      </c>
      <c r="C21" s="80" t="s">
        <v>25</v>
      </c>
      <c r="D21" s="80" t="s">
        <v>57</v>
      </c>
      <c r="E21" s="88" t="s">
        <v>58</v>
      </c>
      <c r="F21" s="12" t="s">
        <v>59</v>
      </c>
      <c r="G21" s="29">
        <v>1</v>
      </c>
      <c r="H21" s="14" t="s">
        <v>60</v>
      </c>
      <c r="I21" s="14" t="s">
        <v>61</v>
      </c>
      <c r="J21" s="11" t="s">
        <v>62</v>
      </c>
      <c r="K21" s="11" t="s">
        <v>63</v>
      </c>
      <c r="L21" s="30">
        <v>650000000</v>
      </c>
      <c r="M21" s="17">
        <v>0</v>
      </c>
      <c r="N21" s="17">
        <v>0</v>
      </c>
      <c r="O21" s="17">
        <v>0</v>
      </c>
      <c r="P21" s="17">
        <v>0</v>
      </c>
      <c r="Q21" s="15">
        <f>+L21+M21+N21-O21-P21</f>
        <v>650000000</v>
      </c>
    </row>
    <row r="22" spans="1:17" ht="51" customHeight="1" x14ac:dyDescent="0.3">
      <c r="A22" s="81"/>
      <c r="B22" s="81"/>
      <c r="C22" s="81"/>
      <c r="D22" s="81"/>
      <c r="E22" s="89"/>
      <c r="F22" s="85" t="s">
        <v>64</v>
      </c>
      <c r="G22" s="85">
        <v>135</v>
      </c>
      <c r="H22" s="14" t="s">
        <v>65</v>
      </c>
      <c r="I22" s="14" t="s">
        <v>61</v>
      </c>
      <c r="J22" s="11" t="s">
        <v>66</v>
      </c>
      <c r="K22" s="11" t="s">
        <v>67</v>
      </c>
      <c r="L22" s="16">
        <v>7650000000</v>
      </c>
      <c r="M22" s="17">
        <v>0</v>
      </c>
      <c r="N22" s="17">
        <v>0</v>
      </c>
      <c r="O22" s="17">
        <v>0</v>
      </c>
      <c r="P22" s="17">
        <v>0</v>
      </c>
      <c r="Q22" s="15">
        <f t="shared" ref="Q22:Q25" si="3">+L22+M22+N22-O22-P22</f>
        <v>7650000000</v>
      </c>
    </row>
    <row r="23" spans="1:17" ht="51" customHeight="1" x14ac:dyDescent="0.3">
      <c r="A23" s="81"/>
      <c r="B23" s="81"/>
      <c r="C23" s="81"/>
      <c r="D23" s="81"/>
      <c r="E23" s="89"/>
      <c r="F23" s="86"/>
      <c r="G23" s="86"/>
      <c r="H23" s="14" t="s">
        <v>68</v>
      </c>
      <c r="I23" s="14" t="s">
        <v>61</v>
      </c>
      <c r="J23" s="11" t="s">
        <v>69</v>
      </c>
      <c r="K23" s="11" t="s">
        <v>70</v>
      </c>
      <c r="L23" s="16">
        <v>3000000000</v>
      </c>
      <c r="M23" s="17"/>
      <c r="N23" s="17"/>
      <c r="O23" s="17"/>
      <c r="P23" s="17"/>
      <c r="Q23" s="15">
        <f t="shared" si="3"/>
        <v>3000000000</v>
      </c>
    </row>
    <row r="24" spans="1:17" ht="51" customHeight="1" x14ac:dyDescent="0.3">
      <c r="A24" s="81"/>
      <c r="B24" s="81"/>
      <c r="C24" s="81"/>
      <c r="D24" s="81"/>
      <c r="E24" s="89"/>
      <c r="F24" s="31" t="s">
        <v>71</v>
      </c>
      <c r="G24" s="31">
        <v>620</v>
      </c>
      <c r="H24" s="14" t="s">
        <v>72</v>
      </c>
      <c r="I24" s="14" t="s">
        <v>61</v>
      </c>
      <c r="J24" s="11" t="s">
        <v>73</v>
      </c>
      <c r="K24" s="11" t="s">
        <v>74</v>
      </c>
      <c r="L24" s="16">
        <v>10000000000</v>
      </c>
      <c r="M24" s="17">
        <v>0</v>
      </c>
      <c r="N24" s="17">
        <v>0</v>
      </c>
      <c r="O24" s="17">
        <v>0</v>
      </c>
      <c r="P24" s="17">
        <v>0</v>
      </c>
      <c r="Q24" s="15">
        <f t="shared" si="3"/>
        <v>10000000000</v>
      </c>
    </row>
    <row r="25" spans="1:17" ht="51" customHeight="1" x14ac:dyDescent="0.3">
      <c r="A25" s="82"/>
      <c r="B25" s="82"/>
      <c r="C25" s="82"/>
      <c r="D25" s="82"/>
      <c r="E25" s="90"/>
      <c r="F25" s="31" t="s">
        <v>75</v>
      </c>
      <c r="G25" s="31">
        <v>18</v>
      </c>
      <c r="H25" s="14" t="s">
        <v>76</v>
      </c>
      <c r="I25" s="14" t="s">
        <v>61</v>
      </c>
      <c r="J25" s="11" t="s">
        <v>73</v>
      </c>
      <c r="K25" s="11" t="s">
        <v>74</v>
      </c>
      <c r="L25" s="16">
        <v>2200000000</v>
      </c>
      <c r="M25" s="17">
        <v>0</v>
      </c>
      <c r="N25" s="17">
        <v>0</v>
      </c>
      <c r="O25" s="17">
        <v>0</v>
      </c>
      <c r="P25" s="17">
        <v>0</v>
      </c>
      <c r="Q25" s="15">
        <f t="shared" si="3"/>
        <v>2200000000</v>
      </c>
    </row>
    <row r="26" spans="1:17" ht="16.5" customHeight="1" x14ac:dyDescent="0.3">
      <c r="A26" s="18"/>
      <c r="B26" s="18"/>
      <c r="C26" s="18"/>
      <c r="D26" s="19"/>
      <c r="E26" s="20"/>
      <c r="F26" s="21"/>
      <c r="G26" s="21"/>
      <c r="H26" s="21"/>
      <c r="I26" s="21"/>
      <c r="J26" s="22"/>
      <c r="K26" s="22"/>
      <c r="L26" s="24">
        <f t="shared" ref="L26:P26" si="4">SUM(L21:L25)</f>
        <v>23500000000</v>
      </c>
      <c r="M26" s="24">
        <f t="shared" si="4"/>
        <v>0</v>
      </c>
      <c r="N26" s="24">
        <f t="shared" si="4"/>
        <v>0</v>
      </c>
      <c r="O26" s="24">
        <f t="shared" si="4"/>
        <v>0</v>
      </c>
      <c r="P26" s="24">
        <f t="shared" si="4"/>
        <v>0</v>
      </c>
      <c r="Q26" s="24">
        <f>SUM(Q21:Q25)</f>
        <v>23500000000</v>
      </c>
    </row>
    <row r="27" spans="1:17" ht="51" customHeight="1" x14ac:dyDescent="0.3">
      <c r="A27" s="83" t="s">
        <v>77</v>
      </c>
      <c r="B27" s="83" t="s">
        <v>78</v>
      </c>
      <c r="C27" s="83" t="s">
        <v>25</v>
      </c>
      <c r="D27" s="83" t="s">
        <v>57</v>
      </c>
      <c r="E27" s="87" t="s">
        <v>79</v>
      </c>
      <c r="F27" s="11" t="s">
        <v>80</v>
      </c>
      <c r="G27" s="11">
        <v>4</v>
      </c>
      <c r="H27" s="14" t="s">
        <v>81</v>
      </c>
      <c r="I27" s="14" t="s">
        <v>61</v>
      </c>
      <c r="J27" s="14" t="s">
        <v>82</v>
      </c>
      <c r="K27" s="14" t="s">
        <v>83</v>
      </c>
      <c r="L27" s="32">
        <v>1308408542</v>
      </c>
      <c r="M27" s="33">
        <v>0</v>
      </c>
      <c r="N27" s="33">
        <v>0</v>
      </c>
      <c r="O27" s="33">
        <v>0</v>
      </c>
      <c r="P27" s="33">
        <v>0</v>
      </c>
      <c r="Q27" s="15">
        <f t="shared" ref="Q27:Q30" si="5">+L27+M27+N27-O27-P27</f>
        <v>1308408542</v>
      </c>
    </row>
    <row r="28" spans="1:17" ht="51" customHeight="1" x14ac:dyDescent="0.3">
      <c r="A28" s="83"/>
      <c r="B28" s="83"/>
      <c r="C28" s="83"/>
      <c r="D28" s="83"/>
      <c r="E28" s="87"/>
      <c r="F28" s="11" t="s">
        <v>71</v>
      </c>
      <c r="G28" s="11">
        <v>4</v>
      </c>
      <c r="H28" s="14" t="s">
        <v>81</v>
      </c>
      <c r="I28" s="14" t="s">
        <v>61</v>
      </c>
      <c r="J28" s="14" t="s">
        <v>84</v>
      </c>
      <c r="K28" s="14" t="s">
        <v>85</v>
      </c>
      <c r="L28" s="32">
        <v>11000000000</v>
      </c>
      <c r="M28" s="33">
        <v>0</v>
      </c>
      <c r="N28" s="33">
        <v>0</v>
      </c>
      <c r="O28" s="33">
        <v>0</v>
      </c>
      <c r="P28" s="33">
        <v>0</v>
      </c>
      <c r="Q28" s="15">
        <f t="shared" si="5"/>
        <v>11000000000</v>
      </c>
    </row>
    <row r="29" spans="1:17" ht="51" customHeight="1" x14ac:dyDescent="0.3">
      <c r="A29" s="83"/>
      <c r="B29" s="83"/>
      <c r="C29" s="83"/>
      <c r="D29" s="83"/>
      <c r="E29" s="87"/>
      <c r="F29" s="34" t="s">
        <v>75</v>
      </c>
      <c r="G29" s="11">
        <v>4</v>
      </c>
      <c r="H29" s="14" t="s">
        <v>86</v>
      </c>
      <c r="I29" s="14" t="s">
        <v>61</v>
      </c>
      <c r="J29" s="14" t="s">
        <v>87</v>
      </c>
      <c r="K29" s="14" t="s">
        <v>88</v>
      </c>
      <c r="L29" s="32">
        <v>4000000000</v>
      </c>
      <c r="M29" s="33">
        <v>0</v>
      </c>
      <c r="N29" s="33">
        <v>0</v>
      </c>
      <c r="O29" s="33">
        <v>0</v>
      </c>
      <c r="P29" s="33">
        <v>0</v>
      </c>
      <c r="Q29" s="15">
        <f t="shared" si="5"/>
        <v>4000000000</v>
      </c>
    </row>
    <row r="30" spans="1:17" ht="51" customHeight="1" x14ac:dyDescent="0.3">
      <c r="A30" s="83"/>
      <c r="B30" s="83"/>
      <c r="C30" s="83"/>
      <c r="D30" s="83"/>
      <c r="E30" s="87"/>
      <c r="F30" s="34" t="s">
        <v>89</v>
      </c>
      <c r="G30" s="11">
        <v>3</v>
      </c>
      <c r="H30" s="14" t="s">
        <v>90</v>
      </c>
      <c r="I30" s="14" t="s">
        <v>61</v>
      </c>
      <c r="J30" s="14" t="s">
        <v>87</v>
      </c>
      <c r="K30" s="14" t="s">
        <v>88</v>
      </c>
      <c r="L30" s="32">
        <v>1191591458</v>
      </c>
      <c r="M30" s="33">
        <v>0</v>
      </c>
      <c r="N30" s="33">
        <v>0</v>
      </c>
      <c r="O30" s="33">
        <v>0</v>
      </c>
      <c r="P30" s="33">
        <v>0</v>
      </c>
      <c r="Q30" s="15">
        <f t="shared" si="5"/>
        <v>1191591458</v>
      </c>
    </row>
    <row r="31" spans="1:17" ht="18" customHeight="1" x14ac:dyDescent="0.3">
      <c r="A31" s="18"/>
      <c r="B31" s="18"/>
      <c r="C31" s="18"/>
      <c r="D31" s="18"/>
      <c r="E31" s="20"/>
      <c r="F31" s="21"/>
      <c r="G31" s="21"/>
      <c r="H31" s="21"/>
      <c r="I31" s="21"/>
      <c r="J31" s="22"/>
      <c r="K31" s="22"/>
      <c r="L31" s="24">
        <f t="shared" ref="L31:P31" si="6">SUM(L27:L30)</f>
        <v>17500000000</v>
      </c>
      <c r="M31" s="24">
        <f t="shared" si="6"/>
        <v>0</v>
      </c>
      <c r="N31" s="24">
        <f t="shared" si="6"/>
        <v>0</v>
      </c>
      <c r="O31" s="24">
        <f t="shared" si="6"/>
        <v>0</v>
      </c>
      <c r="P31" s="24">
        <f t="shared" si="6"/>
        <v>0</v>
      </c>
      <c r="Q31" s="24">
        <f>SUM(Q27:Q30)</f>
        <v>17500000000</v>
      </c>
    </row>
    <row r="32" spans="1:17" ht="51" customHeight="1" x14ac:dyDescent="0.3">
      <c r="A32" s="83" t="s">
        <v>91</v>
      </c>
      <c r="B32" s="83" t="s">
        <v>92</v>
      </c>
      <c r="C32" s="83" t="s">
        <v>93</v>
      </c>
      <c r="D32" s="83" t="s">
        <v>94</v>
      </c>
      <c r="E32" s="87" t="s">
        <v>95</v>
      </c>
      <c r="F32" s="28" t="s">
        <v>96</v>
      </c>
      <c r="G32" s="11">
        <v>1000</v>
      </c>
      <c r="H32" s="28" t="s">
        <v>97</v>
      </c>
      <c r="I32" s="14" t="s">
        <v>30</v>
      </c>
      <c r="J32" s="11" t="s">
        <v>98</v>
      </c>
      <c r="K32" s="17" t="s">
        <v>99</v>
      </c>
      <c r="L32" s="35">
        <v>0</v>
      </c>
      <c r="M32" s="36">
        <v>61410613000</v>
      </c>
      <c r="N32" s="17">
        <v>0</v>
      </c>
      <c r="O32" s="17">
        <v>0</v>
      </c>
      <c r="P32" s="17">
        <v>0</v>
      </c>
      <c r="Q32" s="17">
        <f>+L32+M32+N32-O32-P32</f>
        <v>61410613000</v>
      </c>
    </row>
    <row r="33" spans="1:17" ht="51" customHeight="1" x14ac:dyDescent="0.3">
      <c r="A33" s="83"/>
      <c r="B33" s="83"/>
      <c r="C33" s="83"/>
      <c r="D33" s="83"/>
      <c r="E33" s="87"/>
      <c r="F33" s="28" t="s">
        <v>100</v>
      </c>
      <c r="G33" s="12">
        <v>9</v>
      </c>
      <c r="H33" s="14" t="s">
        <v>101</v>
      </c>
      <c r="I33" s="14" t="s">
        <v>30</v>
      </c>
      <c r="J33" s="11" t="s">
        <v>102</v>
      </c>
      <c r="K33" s="26" t="s">
        <v>103</v>
      </c>
      <c r="L33" s="36">
        <v>1740623784</v>
      </c>
      <c r="M33" s="17">
        <v>0</v>
      </c>
      <c r="N33" s="17">
        <v>0</v>
      </c>
      <c r="O33" s="17">
        <v>0</v>
      </c>
      <c r="P33" s="17">
        <v>0</v>
      </c>
      <c r="Q33" s="17">
        <f t="shared" ref="Q33:Q40" si="7">+L33+M33+N33-O33-P33</f>
        <v>1740623784</v>
      </c>
    </row>
    <row r="34" spans="1:17" ht="51" customHeight="1" x14ac:dyDescent="0.3">
      <c r="A34" s="83"/>
      <c r="B34" s="83"/>
      <c r="C34" s="83"/>
      <c r="D34" s="83"/>
      <c r="E34" s="87"/>
      <c r="F34" s="28" t="s">
        <v>104</v>
      </c>
      <c r="G34" s="12">
        <v>195</v>
      </c>
      <c r="H34" s="14" t="s">
        <v>105</v>
      </c>
      <c r="I34" s="14" t="s">
        <v>30</v>
      </c>
      <c r="J34" s="11" t="s">
        <v>106</v>
      </c>
      <c r="K34" s="11" t="s">
        <v>107</v>
      </c>
      <c r="L34" s="37">
        <v>0</v>
      </c>
      <c r="M34" s="36">
        <v>64848763216</v>
      </c>
      <c r="N34" s="17">
        <v>0</v>
      </c>
      <c r="O34" s="17">
        <v>0</v>
      </c>
      <c r="P34" s="17">
        <v>0</v>
      </c>
      <c r="Q34" s="17">
        <f t="shared" si="7"/>
        <v>64848763216</v>
      </c>
    </row>
    <row r="35" spans="1:17" ht="20.25" customHeight="1" x14ac:dyDescent="0.3">
      <c r="A35" s="18"/>
      <c r="B35" s="18"/>
      <c r="C35" s="18"/>
      <c r="D35" s="19"/>
      <c r="E35" s="20"/>
      <c r="F35" s="21"/>
      <c r="G35" s="21"/>
      <c r="H35" s="21"/>
      <c r="I35" s="21"/>
      <c r="J35" s="22"/>
      <c r="K35" s="22"/>
      <c r="L35" s="24">
        <f>SUM(L32:L34)</f>
        <v>1740623784</v>
      </c>
      <c r="M35" s="24">
        <f>SUM(M32:M34)</f>
        <v>126259376216</v>
      </c>
      <c r="N35" s="24">
        <f>SUM(N32:N34)</f>
        <v>0</v>
      </c>
      <c r="O35" s="24">
        <f>SUM(O32:O34)</f>
        <v>0</v>
      </c>
      <c r="P35" s="24"/>
      <c r="Q35" s="24">
        <f>SUM(Q32:Q34)</f>
        <v>128000000000</v>
      </c>
    </row>
    <row r="36" spans="1:17" ht="62.25" customHeight="1" x14ac:dyDescent="0.3">
      <c r="A36" s="80" t="s">
        <v>91</v>
      </c>
      <c r="B36" s="80" t="s">
        <v>92</v>
      </c>
      <c r="C36" s="80" t="s">
        <v>93</v>
      </c>
      <c r="D36" s="80" t="s">
        <v>94</v>
      </c>
      <c r="E36" s="88" t="s">
        <v>108</v>
      </c>
      <c r="F36" s="11" t="s">
        <v>109</v>
      </c>
      <c r="G36" s="11">
        <v>120</v>
      </c>
      <c r="H36" s="14" t="s">
        <v>110</v>
      </c>
      <c r="I36" s="14" t="s">
        <v>111</v>
      </c>
      <c r="J36" s="11" t="s">
        <v>112</v>
      </c>
      <c r="K36" s="11" t="s">
        <v>113</v>
      </c>
      <c r="L36" s="38">
        <v>5682000000</v>
      </c>
      <c r="M36" s="17">
        <v>0</v>
      </c>
      <c r="N36" s="17">
        <v>0</v>
      </c>
      <c r="O36" s="17">
        <v>0</v>
      </c>
      <c r="P36" s="17">
        <v>0</v>
      </c>
      <c r="Q36" s="17">
        <f t="shared" si="7"/>
        <v>5682000000</v>
      </c>
    </row>
    <row r="37" spans="1:17" ht="44.25" customHeight="1" x14ac:dyDescent="0.3">
      <c r="A37" s="81"/>
      <c r="B37" s="81"/>
      <c r="C37" s="81"/>
      <c r="D37" s="81"/>
      <c r="E37" s="89"/>
      <c r="F37" s="80" t="s">
        <v>114</v>
      </c>
      <c r="G37" s="11">
        <v>1</v>
      </c>
      <c r="H37" s="14" t="s">
        <v>115</v>
      </c>
      <c r="I37" s="14" t="s">
        <v>111</v>
      </c>
      <c r="J37" s="80" t="s">
        <v>116</v>
      </c>
      <c r="K37" s="80" t="s">
        <v>117</v>
      </c>
      <c r="L37" s="38">
        <v>1498000000</v>
      </c>
      <c r="M37" s="17">
        <v>0</v>
      </c>
      <c r="N37" s="17">
        <v>0</v>
      </c>
      <c r="O37" s="17">
        <v>0</v>
      </c>
      <c r="P37" s="17">
        <v>0</v>
      </c>
      <c r="Q37" s="17">
        <f t="shared" si="7"/>
        <v>1498000000</v>
      </c>
    </row>
    <row r="38" spans="1:17" ht="54" x14ac:dyDescent="0.3">
      <c r="A38" s="81"/>
      <c r="B38" s="81"/>
      <c r="C38" s="81"/>
      <c r="D38" s="81"/>
      <c r="E38" s="89"/>
      <c r="F38" s="82"/>
      <c r="G38" s="11">
        <v>1</v>
      </c>
      <c r="H38" s="14" t="s">
        <v>118</v>
      </c>
      <c r="I38" s="14" t="s">
        <v>111</v>
      </c>
      <c r="J38" s="82"/>
      <c r="K38" s="82"/>
      <c r="L38" s="38">
        <v>1000000000</v>
      </c>
      <c r="M38" s="17">
        <v>0</v>
      </c>
      <c r="N38" s="17">
        <v>0</v>
      </c>
      <c r="O38" s="17">
        <v>0</v>
      </c>
      <c r="P38" s="17">
        <v>0</v>
      </c>
      <c r="Q38" s="17">
        <f t="shared" si="7"/>
        <v>1000000000</v>
      </c>
    </row>
    <row r="39" spans="1:17" ht="67.5" customHeight="1" x14ac:dyDescent="0.3">
      <c r="A39" s="81"/>
      <c r="B39" s="81"/>
      <c r="C39" s="81"/>
      <c r="D39" s="81"/>
      <c r="E39" s="89"/>
      <c r="F39" s="80" t="s">
        <v>119</v>
      </c>
      <c r="G39" s="80">
        <v>5</v>
      </c>
      <c r="H39" s="14" t="s">
        <v>120</v>
      </c>
      <c r="I39" s="14" t="s">
        <v>111</v>
      </c>
      <c r="J39" s="80" t="s">
        <v>121</v>
      </c>
      <c r="K39" s="80" t="s">
        <v>122</v>
      </c>
      <c r="L39" s="38">
        <v>808400000</v>
      </c>
      <c r="M39" s="17">
        <v>0</v>
      </c>
      <c r="N39" s="17">
        <v>0</v>
      </c>
      <c r="O39" s="17">
        <v>0</v>
      </c>
      <c r="P39" s="17">
        <v>0</v>
      </c>
      <c r="Q39" s="17">
        <f t="shared" si="7"/>
        <v>808400000</v>
      </c>
    </row>
    <row r="40" spans="1:17" ht="94.5" customHeight="1" x14ac:dyDescent="0.3">
      <c r="A40" s="82"/>
      <c r="B40" s="82"/>
      <c r="C40" s="82"/>
      <c r="D40" s="82"/>
      <c r="E40" s="90"/>
      <c r="F40" s="82"/>
      <c r="G40" s="82"/>
      <c r="H40" s="14" t="s">
        <v>123</v>
      </c>
      <c r="I40" s="14" t="s">
        <v>111</v>
      </c>
      <c r="J40" s="82"/>
      <c r="K40" s="82"/>
      <c r="L40" s="38">
        <v>1011600000</v>
      </c>
      <c r="M40" s="17">
        <v>0</v>
      </c>
      <c r="N40" s="17">
        <v>0</v>
      </c>
      <c r="O40" s="17">
        <v>0</v>
      </c>
      <c r="P40" s="17">
        <v>0</v>
      </c>
      <c r="Q40" s="17">
        <f t="shared" si="7"/>
        <v>1011600000</v>
      </c>
    </row>
    <row r="41" spans="1:17" x14ac:dyDescent="0.3">
      <c r="A41" s="18"/>
      <c r="B41" s="18"/>
      <c r="C41" s="18"/>
      <c r="D41" s="19"/>
      <c r="E41" s="20"/>
      <c r="F41" s="21"/>
      <c r="G41" s="21"/>
      <c r="H41" s="21"/>
      <c r="I41" s="21"/>
      <c r="J41" s="22"/>
      <c r="K41" s="22"/>
      <c r="L41" s="24">
        <f>SUM(L36:L40)</f>
        <v>10000000000</v>
      </c>
      <c r="M41" s="24">
        <f>SUM(M36:M40)</f>
        <v>0</v>
      </c>
      <c r="N41" s="24">
        <f>SUM(N36:N40)</f>
        <v>0</v>
      </c>
      <c r="O41" s="24">
        <f>SUM(O36:O40)</f>
        <v>0</v>
      </c>
      <c r="P41" s="24"/>
      <c r="Q41" s="24">
        <f>SUM(Q36:Q40)</f>
        <v>10000000000</v>
      </c>
    </row>
    <row r="42" spans="1:17" ht="35.25" customHeight="1" x14ac:dyDescent="0.3">
      <c r="A42" s="80" t="s">
        <v>91</v>
      </c>
      <c r="B42" s="80" t="s">
        <v>124</v>
      </c>
      <c r="C42" s="80" t="s">
        <v>93</v>
      </c>
      <c r="D42" s="80" t="s">
        <v>125</v>
      </c>
      <c r="E42" s="88" t="s">
        <v>126</v>
      </c>
      <c r="F42" s="80" t="s">
        <v>127</v>
      </c>
      <c r="G42" s="11">
        <v>1</v>
      </c>
      <c r="H42" s="14" t="s">
        <v>128</v>
      </c>
      <c r="I42" s="14" t="s">
        <v>111</v>
      </c>
      <c r="J42" s="39" t="s">
        <v>129</v>
      </c>
      <c r="K42" s="39" t="s">
        <v>130</v>
      </c>
      <c r="L42" s="58">
        <v>1000000000</v>
      </c>
      <c r="M42" s="17">
        <v>0</v>
      </c>
      <c r="N42" s="17">
        <v>0</v>
      </c>
      <c r="O42" s="17">
        <v>0</v>
      </c>
      <c r="P42" s="17">
        <v>0</v>
      </c>
      <c r="Q42" s="17">
        <f t="shared" ref="Q42:Q50" si="8">+L42+M42+N42-O42-P42</f>
        <v>1000000000</v>
      </c>
    </row>
    <row r="43" spans="1:17" ht="35.25" customHeight="1" x14ac:dyDescent="0.3">
      <c r="A43" s="81"/>
      <c r="B43" s="81"/>
      <c r="C43" s="81"/>
      <c r="D43" s="81"/>
      <c r="E43" s="89"/>
      <c r="F43" s="81"/>
      <c r="G43" s="11">
        <v>1</v>
      </c>
      <c r="H43" s="14" t="s">
        <v>131</v>
      </c>
      <c r="I43" s="14" t="s">
        <v>111</v>
      </c>
      <c r="J43" s="39" t="s">
        <v>129</v>
      </c>
      <c r="K43" s="39" t="s">
        <v>130</v>
      </c>
      <c r="L43" s="58">
        <v>350000000</v>
      </c>
      <c r="M43" s="17">
        <v>0</v>
      </c>
      <c r="N43" s="17">
        <v>0</v>
      </c>
      <c r="O43" s="17">
        <v>0</v>
      </c>
      <c r="P43" s="17">
        <v>0</v>
      </c>
      <c r="Q43" s="17">
        <f t="shared" si="8"/>
        <v>350000000</v>
      </c>
    </row>
    <row r="44" spans="1:17" ht="35.25" customHeight="1" x14ac:dyDescent="0.3">
      <c r="A44" s="81"/>
      <c r="B44" s="81"/>
      <c r="C44" s="81"/>
      <c r="D44" s="81"/>
      <c r="E44" s="89"/>
      <c r="F44" s="82"/>
      <c r="G44" s="11">
        <v>1</v>
      </c>
      <c r="H44" s="14" t="s">
        <v>132</v>
      </c>
      <c r="I44" s="14" t="s">
        <v>111</v>
      </c>
      <c r="J44" s="39" t="s">
        <v>129</v>
      </c>
      <c r="K44" s="39" t="s">
        <v>130</v>
      </c>
      <c r="L44" s="58">
        <v>650000000</v>
      </c>
      <c r="M44" s="17">
        <v>0</v>
      </c>
      <c r="N44" s="17">
        <v>0</v>
      </c>
      <c r="O44" s="17">
        <v>0</v>
      </c>
      <c r="P44" s="17">
        <v>0</v>
      </c>
      <c r="Q44" s="17">
        <f t="shared" si="8"/>
        <v>650000000</v>
      </c>
    </row>
    <row r="45" spans="1:17" ht="35.25" customHeight="1" x14ac:dyDescent="0.3">
      <c r="A45" s="81"/>
      <c r="B45" s="81"/>
      <c r="C45" s="81"/>
      <c r="D45" s="81"/>
      <c r="E45" s="89"/>
      <c r="F45" s="80" t="s">
        <v>133</v>
      </c>
      <c r="G45" s="11">
        <v>1</v>
      </c>
      <c r="H45" s="14" t="s">
        <v>134</v>
      </c>
      <c r="I45" s="14" t="s">
        <v>111</v>
      </c>
      <c r="J45" s="39" t="s">
        <v>135</v>
      </c>
      <c r="K45" s="39" t="s">
        <v>136</v>
      </c>
      <c r="L45" s="58">
        <v>170000000</v>
      </c>
      <c r="M45" s="17">
        <v>0</v>
      </c>
      <c r="N45" s="17">
        <v>0</v>
      </c>
      <c r="O45" s="17">
        <v>0</v>
      </c>
      <c r="P45" s="17">
        <v>0</v>
      </c>
      <c r="Q45" s="17">
        <f t="shared" si="8"/>
        <v>170000000</v>
      </c>
    </row>
    <row r="46" spans="1:17" ht="35.25" customHeight="1" x14ac:dyDescent="0.3">
      <c r="A46" s="81"/>
      <c r="B46" s="81"/>
      <c r="C46" s="81"/>
      <c r="D46" s="81"/>
      <c r="E46" s="89"/>
      <c r="F46" s="81"/>
      <c r="G46" s="11">
        <v>1</v>
      </c>
      <c r="H46" s="14" t="s">
        <v>137</v>
      </c>
      <c r="I46" s="14" t="s">
        <v>111</v>
      </c>
      <c r="J46" s="39" t="s">
        <v>135</v>
      </c>
      <c r="K46" s="39" t="s">
        <v>136</v>
      </c>
      <c r="L46" s="58">
        <v>350000000</v>
      </c>
      <c r="M46" s="17">
        <v>0</v>
      </c>
      <c r="N46" s="17">
        <v>0</v>
      </c>
      <c r="O46" s="17">
        <v>0</v>
      </c>
      <c r="P46" s="17">
        <v>0</v>
      </c>
      <c r="Q46" s="17">
        <f t="shared" si="8"/>
        <v>350000000</v>
      </c>
    </row>
    <row r="47" spans="1:17" ht="35.25" customHeight="1" x14ac:dyDescent="0.3">
      <c r="A47" s="81"/>
      <c r="B47" s="81"/>
      <c r="C47" s="81"/>
      <c r="D47" s="81"/>
      <c r="E47" s="89"/>
      <c r="F47" s="81"/>
      <c r="G47" s="11">
        <v>1</v>
      </c>
      <c r="H47" s="14" t="s">
        <v>138</v>
      </c>
      <c r="I47" s="14" t="s">
        <v>111</v>
      </c>
      <c r="J47" s="39" t="s">
        <v>135</v>
      </c>
      <c r="K47" s="39" t="s">
        <v>136</v>
      </c>
      <c r="L47" s="58">
        <v>200000000</v>
      </c>
      <c r="M47" s="17">
        <v>0</v>
      </c>
      <c r="N47" s="17">
        <v>0</v>
      </c>
      <c r="O47" s="17">
        <v>0</v>
      </c>
      <c r="P47" s="17">
        <v>0</v>
      </c>
      <c r="Q47" s="17">
        <f t="shared" si="8"/>
        <v>200000000</v>
      </c>
    </row>
    <row r="48" spans="1:17" ht="35.25" customHeight="1" x14ac:dyDescent="0.3">
      <c r="A48" s="81"/>
      <c r="B48" s="81"/>
      <c r="C48" s="81"/>
      <c r="D48" s="81"/>
      <c r="E48" s="89"/>
      <c r="F48" s="81"/>
      <c r="G48" s="11">
        <v>1</v>
      </c>
      <c r="H48" s="14" t="s">
        <v>139</v>
      </c>
      <c r="I48" s="14" t="s">
        <v>111</v>
      </c>
      <c r="J48" s="39" t="s">
        <v>135</v>
      </c>
      <c r="K48" s="39" t="s">
        <v>136</v>
      </c>
      <c r="L48" s="58">
        <v>280000000</v>
      </c>
      <c r="M48" s="17">
        <v>0</v>
      </c>
      <c r="N48" s="17">
        <v>0</v>
      </c>
      <c r="O48" s="17">
        <v>0</v>
      </c>
      <c r="P48" s="17">
        <v>0</v>
      </c>
      <c r="Q48" s="17">
        <f t="shared" si="8"/>
        <v>280000000</v>
      </c>
    </row>
    <row r="49" spans="1:17" ht="35.25" customHeight="1" x14ac:dyDescent="0.3">
      <c r="A49" s="81"/>
      <c r="B49" s="81"/>
      <c r="C49" s="81"/>
      <c r="D49" s="81"/>
      <c r="E49" s="89"/>
      <c r="F49" s="80" t="s">
        <v>140</v>
      </c>
      <c r="G49" s="11">
        <v>1</v>
      </c>
      <c r="H49" s="14" t="s">
        <v>141</v>
      </c>
      <c r="I49" s="14" t="s">
        <v>111</v>
      </c>
      <c r="J49" s="39" t="s">
        <v>142</v>
      </c>
      <c r="K49" s="39" t="s">
        <v>143</v>
      </c>
      <c r="L49" s="58">
        <v>2600000000</v>
      </c>
      <c r="M49" s="17">
        <v>0</v>
      </c>
      <c r="N49" s="17">
        <v>0</v>
      </c>
      <c r="O49" s="17">
        <v>0</v>
      </c>
      <c r="P49" s="17">
        <v>0</v>
      </c>
      <c r="Q49" s="17">
        <f t="shared" si="8"/>
        <v>2600000000</v>
      </c>
    </row>
    <row r="50" spans="1:17" ht="35.25" customHeight="1" x14ac:dyDescent="0.3">
      <c r="A50" s="82"/>
      <c r="B50" s="82"/>
      <c r="C50" s="82"/>
      <c r="D50" s="82"/>
      <c r="E50" s="90"/>
      <c r="F50" s="82"/>
      <c r="G50" s="11">
        <v>1</v>
      </c>
      <c r="H50" s="14" t="s">
        <v>144</v>
      </c>
      <c r="I50" s="14" t="s">
        <v>111</v>
      </c>
      <c r="J50" s="39" t="s">
        <v>142</v>
      </c>
      <c r="K50" s="39" t="s">
        <v>143</v>
      </c>
      <c r="L50" s="58">
        <v>400000000</v>
      </c>
      <c r="M50" s="17">
        <v>0</v>
      </c>
      <c r="N50" s="17">
        <v>0</v>
      </c>
      <c r="O50" s="17">
        <v>0</v>
      </c>
      <c r="P50" s="17">
        <v>0</v>
      </c>
      <c r="Q50" s="17">
        <f t="shared" si="8"/>
        <v>400000000</v>
      </c>
    </row>
    <row r="51" spans="1:17" x14ac:dyDescent="0.3">
      <c r="A51" s="18"/>
      <c r="B51" s="40"/>
      <c r="C51" s="40"/>
      <c r="D51" s="19"/>
      <c r="E51" s="20"/>
      <c r="F51" s="21"/>
      <c r="G51" s="21"/>
      <c r="H51" s="21"/>
      <c r="I51" s="21"/>
      <c r="J51" s="22"/>
      <c r="K51" s="22"/>
      <c r="L51" s="24">
        <f t="shared" ref="L51:Q51" si="9">SUM(L42:L50)</f>
        <v>6000000000</v>
      </c>
      <c r="M51" s="24">
        <f t="shared" si="9"/>
        <v>0</v>
      </c>
      <c r="N51" s="24">
        <f t="shared" si="9"/>
        <v>0</v>
      </c>
      <c r="O51" s="24">
        <f t="shared" si="9"/>
        <v>0</v>
      </c>
      <c r="P51" s="24">
        <f t="shared" si="9"/>
        <v>0</v>
      </c>
      <c r="Q51" s="24">
        <f t="shared" si="9"/>
        <v>6000000000</v>
      </c>
    </row>
    <row r="52" spans="1:17" ht="49.5" customHeight="1" x14ac:dyDescent="0.3">
      <c r="A52" s="83" t="s">
        <v>91</v>
      </c>
      <c r="B52" s="83" t="s">
        <v>145</v>
      </c>
      <c r="C52" s="83" t="s">
        <v>93</v>
      </c>
      <c r="D52" s="83" t="s">
        <v>125</v>
      </c>
      <c r="E52" s="84" t="s">
        <v>146</v>
      </c>
      <c r="F52" s="41" t="s">
        <v>147</v>
      </c>
      <c r="G52" s="12" t="s">
        <v>148</v>
      </c>
      <c r="H52" s="42" t="s">
        <v>149</v>
      </c>
      <c r="I52" s="42" t="s">
        <v>150</v>
      </c>
      <c r="J52" s="12" t="s">
        <v>151</v>
      </c>
      <c r="K52" s="12" t="s">
        <v>152</v>
      </c>
      <c r="L52" s="43">
        <v>2740000000</v>
      </c>
      <c r="M52" s="17">
        <v>0</v>
      </c>
      <c r="N52" s="17">
        <v>0</v>
      </c>
      <c r="O52" s="17">
        <v>0</v>
      </c>
      <c r="P52" s="17">
        <v>0</v>
      </c>
      <c r="Q52" s="17">
        <f t="shared" ref="Q52:Q65" si="10">+L52+M52+N52-O52-P52</f>
        <v>2740000000</v>
      </c>
    </row>
    <row r="53" spans="1:17" ht="34.5" customHeight="1" x14ac:dyDescent="0.3">
      <c r="A53" s="83"/>
      <c r="B53" s="83"/>
      <c r="C53" s="83"/>
      <c r="D53" s="83"/>
      <c r="E53" s="84"/>
      <c r="F53" s="41" t="s">
        <v>153</v>
      </c>
      <c r="G53" s="12" t="s">
        <v>154</v>
      </c>
      <c r="H53" s="42" t="s">
        <v>155</v>
      </c>
      <c r="I53" s="42" t="s">
        <v>150</v>
      </c>
      <c r="J53" s="12" t="s">
        <v>156</v>
      </c>
      <c r="K53" s="12" t="s">
        <v>157</v>
      </c>
      <c r="L53" s="43">
        <v>200000000</v>
      </c>
      <c r="M53" s="17">
        <v>0</v>
      </c>
      <c r="N53" s="17">
        <v>0</v>
      </c>
      <c r="O53" s="17">
        <v>0</v>
      </c>
      <c r="P53" s="17">
        <v>0</v>
      </c>
      <c r="Q53" s="17">
        <f t="shared" si="10"/>
        <v>200000000</v>
      </c>
    </row>
    <row r="54" spans="1:17" ht="30" customHeight="1" x14ac:dyDescent="0.3">
      <c r="A54" s="83"/>
      <c r="B54" s="83"/>
      <c r="C54" s="83"/>
      <c r="D54" s="83"/>
      <c r="E54" s="84"/>
      <c r="F54" s="41" t="s">
        <v>158</v>
      </c>
      <c r="G54" s="12" t="s">
        <v>159</v>
      </c>
      <c r="H54" s="42" t="s">
        <v>160</v>
      </c>
      <c r="I54" s="42" t="s">
        <v>150</v>
      </c>
      <c r="J54" s="12" t="s">
        <v>161</v>
      </c>
      <c r="K54" s="12" t="s">
        <v>162</v>
      </c>
      <c r="L54" s="43">
        <v>20000000</v>
      </c>
      <c r="M54" s="17">
        <v>0</v>
      </c>
      <c r="N54" s="17">
        <v>0</v>
      </c>
      <c r="O54" s="17">
        <v>0</v>
      </c>
      <c r="P54" s="17">
        <v>0</v>
      </c>
      <c r="Q54" s="17">
        <f t="shared" si="10"/>
        <v>20000000</v>
      </c>
    </row>
    <row r="55" spans="1:17" ht="57" customHeight="1" x14ac:dyDescent="0.3">
      <c r="A55" s="83"/>
      <c r="B55" s="83"/>
      <c r="C55" s="83"/>
      <c r="D55" s="83"/>
      <c r="E55" s="84"/>
      <c r="F55" s="44" t="s">
        <v>163</v>
      </c>
      <c r="G55" s="12" t="s">
        <v>164</v>
      </c>
      <c r="H55" s="42" t="s">
        <v>165</v>
      </c>
      <c r="I55" s="42" t="s">
        <v>150</v>
      </c>
      <c r="J55" s="12" t="s">
        <v>166</v>
      </c>
      <c r="K55" s="12" t="s">
        <v>167</v>
      </c>
      <c r="L55" s="43">
        <v>40000000</v>
      </c>
      <c r="M55" s="17">
        <v>0</v>
      </c>
      <c r="N55" s="17">
        <v>0</v>
      </c>
      <c r="O55" s="17">
        <v>0</v>
      </c>
      <c r="P55" s="17">
        <v>0</v>
      </c>
      <c r="Q55" s="17">
        <f t="shared" si="10"/>
        <v>40000000</v>
      </c>
    </row>
    <row r="56" spans="1:17" x14ac:dyDescent="0.3">
      <c r="A56" s="18"/>
      <c r="B56" s="18"/>
      <c r="C56" s="18"/>
      <c r="D56" s="19"/>
      <c r="E56" s="20"/>
      <c r="F56" s="21"/>
      <c r="G56" s="21"/>
      <c r="H56" s="21"/>
      <c r="I56" s="21"/>
      <c r="J56" s="22"/>
      <c r="K56" s="22"/>
      <c r="L56" s="24">
        <f>SUM(L52:L55)</f>
        <v>3000000000</v>
      </c>
      <c r="M56" s="24">
        <f t="shared" ref="M56:O56" si="11">SUM(M52:M54)</f>
        <v>0</v>
      </c>
      <c r="N56" s="24">
        <f t="shared" si="11"/>
        <v>0</v>
      </c>
      <c r="O56" s="24">
        <f t="shared" si="11"/>
        <v>0</v>
      </c>
      <c r="P56" s="24"/>
      <c r="Q56" s="24">
        <f>SUM(Q52:Q55)</f>
        <v>3000000000</v>
      </c>
    </row>
    <row r="57" spans="1:17" ht="83.25" customHeight="1" x14ac:dyDescent="0.3">
      <c r="A57" s="80" t="s">
        <v>91</v>
      </c>
      <c r="B57" s="80" t="s">
        <v>92</v>
      </c>
      <c r="C57" s="80" t="s">
        <v>93</v>
      </c>
      <c r="D57" s="80" t="s">
        <v>125</v>
      </c>
      <c r="E57" s="88" t="s">
        <v>168</v>
      </c>
      <c r="F57" s="11" t="s">
        <v>169</v>
      </c>
      <c r="G57" s="28" t="s">
        <v>170</v>
      </c>
      <c r="H57" s="45" t="s">
        <v>171</v>
      </c>
      <c r="I57" s="42" t="s">
        <v>150</v>
      </c>
      <c r="J57" s="46" t="s">
        <v>172</v>
      </c>
      <c r="K57" s="47" t="s">
        <v>173</v>
      </c>
      <c r="L57" s="16">
        <v>433000000</v>
      </c>
      <c r="M57" s="17">
        <v>0</v>
      </c>
      <c r="N57" s="17">
        <v>0</v>
      </c>
      <c r="O57" s="17">
        <v>0</v>
      </c>
      <c r="P57" s="17">
        <v>0</v>
      </c>
      <c r="Q57" s="17">
        <f t="shared" si="10"/>
        <v>433000000</v>
      </c>
    </row>
    <row r="58" spans="1:17" ht="81" x14ac:dyDescent="0.3">
      <c r="A58" s="81"/>
      <c r="B58" s="81"/>
      <c r="C58" s="81"/>
      <c r="D58" s="81"/>
      <c r="E58" s="89"/>
      <c r="F58" s="34" t="s">
        <v>174</v>
      </c>
      <c r="G58" s="48" t="s">
        <v>175</v>
      </c>
      <c r="H58" s="49" t="s">
        <v>176</v>
      </c>
      <c r="I58" s="42" t="s">
        <v>150</v>
      </c>
      <c r="J58" s="46" t="s">
        <v>177</v>
      </c>
      <c r="K58" s="47" t="s">
        <v>178</v>
      </c>
      <c r="L58" s="16">
        <v>132000000</v>
      </c>
      <c r="M58" s="17">
        <v>0</v>
      </c>
      <c r="N58" s="17">
        <v>0</v>
      </c>
      <c r="O58" s="17">
        <v>0</v>
      </c>
      <c r="P58" s="17">
        <v>0</v>
      </c>
      <c r="Q58" s="17">
        <f t="shared" si="10"/>
        <v>132000000</v>
      </c>
    </row>
    <row r="59" spans="1:17" ht="94.5" x14ac:dyDescent="0.3">
      <c r="A59" s="82"/>
      <c r="B59" s="82"/>
      <c r="C59" s="82"/>
      <c r="D59" s="82"/>
      <c r="E59" s="90"/>
      <c r="F59" s="11" t="s">
        <v>179</v>
      </c>
      <c r="G59" s="11" t="s">
        <v>180</v>
      </c>
      <c r="H59" s="45" t="s">
        <v>181</v>
      </c>
      <c r="I59" s="42" t="s">
        <v>150</v>
      </c>
      <c r="J59" s="46" t="s">
        <v>182</v>
      </c>
      <c r="K59" s="47" t="s">
        <v>183</v>
      </c>
      <c r="L59" s="16">
        <v>1435000000</v>
      </c>
      <c r="M59" s="17">
        <v>0</v>
      </c>
      <c r="N59" s="17">
        <v>0</v>
      </c>
      <c r="O59" s="17">
        <v>0</v>
      </c>
      <c r="P59" s="17">
        <v>0</v>
      </c>
      <c r="Q59" s="17">
        <f t="shared" si="10"/>
        <v>1435000000</v>
      </c>
    </row>
    <row r="60" spans="1:17" x14ac:dyDescent="0.3">
      <c r="A60" s="19"/>
      <c r="B60" s="19"/>
      <c r="C60" s="19"/>
      <c r="D60" s="19"/>
      <c r="E60" s="50"/>
      <c r="F60" s="50"/>
      <c r="G60" s="50"/>
      <c r="H60" s="50"/>
      <c r="I60" s="50"/>
      <c r="J60" s="50"/>
      <c r="K60" s="50"/>
      <c r="L60" s="51">
        <f>SUM(L57:L59)</f>
        <v>2000000000</v>
      </c>
      <c r="M60" s="51">
        <f t="shared" ref="M60:P60" si="12">SUM(M57:M59)</f>
        <v>0</v>
      </c>
      <c r="N60" s="51">
        <f t="shared" si="12"/>
        <v>0</v>
      </c>
      <c r="O60" s="51">
        <f t="shared" si="12"/>
        <v>0</v>
      </c>
      <c r="P60" s="51">
        <f t="shared" si="12"/>
        <v>0</v>
      </c>
      <c r="Q60" s="51">
        <f>SUM(Q57:Q59)</f>
        <v>2000000000</v>
      </c>
    </row>
    <row r="61" spans="1:17" ht="81" x14ac:dyDescent="0.3">
      <c r="A61" s="83" t="s">
        <v>91</v>
      </c>
      <c r="B61" s="83" t="s">
        <v>184</v>
      </c>
      <c r="C61" s="83"/>
      <c r="D61" s="83" t="s">
        <v>185</v>
      </c>
      <c r="E61" s="87" t="s">
        <v>186</v>
      </c>
      <c r="F61" s="14" t="s">
        <v>179</v>
      </c>
      <c r="G61" s="11">
        <v>280</v>
      </c>
      <c r="H61" s="14" t="s">
        <v>187</v>
      </c>
      <c r="I61" s="42" t="s">
        <v>150</v>
      </c>
      <c r="J61" s="11" t="s">
        <v>188</v>
      </c>
      <c r="K61" s="11" t="s">
        <v>189</v>
      </c>
      <c r="L61" s="16">
        <v>1500000000</v>
      </c>
      <c r="M61" s="17">
        <v>0</v>
      </c>
      <c r="N61" s="17">
        <v>0</v>
      </c>
      <c r="O61" s="17">
        <v>0</v>
      </c>
      <c r="P61" s="17">
        <v>0</v>
      </c>
      <c r="Q61" s="17">
        <f t="shared" si="10"/>
        <v>1500000000</v>
      </c>
    </row>
    <row r="62" spans="1:17" ht="81" x14ac:dyDescent="0.3">
      <c r="A62" s="83"/>
      <c r="B62" s="83"/>
      <c r="C62" s="83"/>
      <c r="D62" s="83"/>
      <c r="E62" s="87"/>
      <c r="F62" s="14" t="s">
        <v>190</v>
      </c>
      <c r="G62" s="11">
        <v>37</v>
      </c>
      <c r="H62" s="14" t="s">
        <v>191</v>
      </c>
      <c r="I62" s="42" t="s">
        <v>150</v>
      </c>
      <c r="J62" s="11" t="s">
        <v>188</v>
      </c>
      <c r="K62" s="11" t="s">
        <v>189</v>
      </c>
      <c r="L62" s="16">
        <v>15000000000</v>
      </c>
      <c r="M62" s="17">
        <v>0</v>
      </c>
      <c r="N62" s="17">
        <v>0</v>
      </c>
      <c r="O62" s="17">
        <v>0</v>
      </c>
      <c r="P62" s="17">
        <v>0</v>
      </c>
      <c r="Q62" s="17">
        <f t="shared" si="10"/>
        <v>15000000000</v>
      </c>
    </row>
    <row r="63" spans="1:17" ht="81" x14ac:dyDescent="0.3">
      <c r="A63" s="83"/>
      <c r="B63" s="83"/>
      <c r="C63" s="83"/>
      <c r="D63" s="83"/>
      <c r="E63" s="87"/>
      <c r="F63" s="14" t="s">
        <v>192</v>
      </c>
      <c r="G63" s="11">
        <v>1</v>
      </c>
      <c r="H63" s="14" t="s">
        <v>193</v>
      </c>
      <c r="I63" s="42" t="s">
        <v>150</v>
      </c>
      <c r="J63" s="11" t="s">
        <v>194</v>
      </c>
      <c r="K63" s="11" t="s">
        <v>195</v>
      </c>
      <c r="L63" s="16">
        <v>500000000</v>
      </c>
      <c r="M63" s="17">
        <v>0</v>
      </c>
      <c r="N63" s="17">
        <v>0</v>
      </c>
      <c r="O63" s="17">
        <v>0</v>
      </c>
      <c r="P63" s="17">
        <v>0</v>
      </c>
      <c r="Q63" s="17">
        <f t="shared" si="10"/>
        <v>500000000</v>
      </c>
    </row>
    <row r="64" spans="1:17" ht="81" customHeight="1" x14ac:dyDescent="0.3">
      <c r="A64" s="83"/>
      <c r="B64" s="83"/>
      <c r="C64" s="83"/>
      <c r="D64" s="83"/>
      <c r="E64" s="87"/>
      <c r="F64" s="14" t="s">
        <v>196</v>
      </c>
      <c r="G64" s="11">
        <v>2500</v>
      </c>
      <c r="H64" s="14" t="s">
        <v>197</v>
      </c>
      <c r="I64" s="42" t="s">
        <v>150</v>
      </c>
      <c r="J64" s="11" t="s">
        <v>194</v>
      </c>
      <c r="K64" s="11" t="s">
        <v>195</v>
      </c>
      <c r="L64" s="43">
        <v>500000000</v>
      </c>
      <c r="M64" s="17">
        <v>0</v>
      </c>
      <c r="N64" s="17">
        <v>0</v>
      </c>
      <c r="O64" s="17">
        <v>0</v>
      </c>
      <c r="P64" s="17">
        <v>0</v>
      </c>
      <c r="Q64" s="17">
        <f t="shared" si="10"/>
        <v>500000000</v>
      </c>
    </row>
    <row r="65" spans="1:17" ht="67.5" x14ac:dyDescent="0.3">
      <c r="A65" s="83"/>
      <c r="B65" s="83"/>
      <c r="C65" s="83"/>
      <c r="D65" s="83"/>
      <c r="E65" s="87"/>
      <c r="F65" s="28" t="s">
        <v>198</v>
      </c>
      <c r="G65" s="11">
        <v>2</v>
      </c>
      <c r="H65" s="14" t="s">
        <v>199</v>
      </c>
      <c r="I65" s="42" t="s">
        <v>150</v>
      </c>
      <c r="J65" s="11" t="s">
        <v>200</v>
      </c>
      <c r="K65" s="11" t="s">
        <v>201</v>
      </c>
      <c r="L65" s="43">
        <v>1500000000</v>
      </c>
      <c r="M65" s="17">
        <v>0</v>
      </c>
      <c r="N65" s="17">
        <v>0</v>
      </c>
      <c r="O65" s="17">
        <v>0</v>
      </c>
      <c r="P65" s="17">
        <v>0</v>
      </c>
      <c r="Q65" s="17">
        <f t="shared" si="10"/>
        <v>1500000000</v>
      </c>
    </row>
    <row r="66" spans="1:17" x14ac:dyDescent="0.3">
      <c r="A66" s="18"/>
      <c r="B66" s="18"/>
      <c r="C66" s="18"/>
      <c r="D66" s="19"/>
      <c r="E66" s="20"/>
      <c r="F66" s="21"/>
      <c r="G66" s="21"/>
      <c r="H66" s="21"/>
      <c r="I66" s="21"/>
      <c r="J66" s="22"/>
      <c r="K66" s="22"/>
      <c r="L66" s="52">
        <f>SUM(L61:L65)</f>
        <v>19000000000</v>
      </c>
      <c r="M66" s="52">
        <f t="shared" ref="M66:Q66" si="13">SUM(M61:M65)</f>
        <v>0</v>
      </c>
      <c r="N66" s="52">
        <f t="shared" si="13"/>
        <v>0</v>
      </c>
      <c r="O66" s="52">
        <f t="shared" si="13"/>
        <v>0</v>
      </c>
      <c r="P66" s="52">
        <f t="shared" si="13"/>
        <v>0</v>
      </c>
      <c r="Q66" s="24">
        <f t="shared" si="13"/>
        <v>19000000000</v>
      </c>
    </row>
    <row r="67" spans="1:17" ht="60" customHeight="1" x14ac:dyDescent="0.3">
      <c r="A67" s="80" t="s">
        <v>91</v>
      </c>
      <c r="B67" s="80" t="s">
        <v>184</v>
      </c>
      <c r="C67" s="80"/>
      <c r="D67" s="80" t="s">
        <v>202</v>
      </c>
      <c r="E67" s="88" t="s">
        <v>203</v>
      </c>
      <c r="F67" s="83" t="s">
        <v>204</v>
      </c>
      <c r="G67" s="91" t="s">
        <v>205</v>
      </c>
      <c r="H67" s="53" t="s">
        <v>206</v>
      </c>
      <c r="I67" s="42" t="s">
        <v>150</v>
      </c>
      <c r="J67" s="11" t="s">
        <v>207</v>
      </c>
      <c r="K67" s="54" t="s">
        <v>208</v>
      </c>
      <c r="L67" s="55">
        <v>4686000000</v>
      </c>
      <c r="M67" s="56">
        <v>0</v>
      </c>
      <c r="N67" s="56">
        <v>0</v>
      </c>
      <c r="O67" s="56">
        <v>0</v>
      </c>
      <c r="P67" s="56">
        <v>0</v>
      </c>
      <c r="Q67" s="17">
        <f t="shared" ref="Q67:Q69" si="14">+L67+M67+N67-O67-P67</f>
        <v>4686000000</v>
      </c>
    </row>
    <row r="68" spans="1:17" ht="60" customHeight="1" x14ac:dyDescent="0.3">
      <c r="A68" s="81"/>
      <c r="B68" s="81"/>
      <c r="C68" s="81"/>
      <c r="D68" s="81"/>
      <c r="E68" s="89"/>
      <c r="F68" s="83"/>
      <c r="G68" s="92"/>
      <c r="H68" s="48" t="s">
        <v>209</v>
      </c>
      <c r="I68" s="42" t="s">
        <v>150</v>
      </c>
      <c r="J68" s="11" t="s">
        <v>207</v>
      </c>
      <c r="K68" s="54" t="s">
        <v>208</v>
      </c>
      <c r="L68" s="55">
        <v>1020000000</v>
      </c>
      <c r="M68" s="56">
        <v>0</v>
      </c>
      <c r="N68" s="56">
        <v>0</v>
      </c>
      <c r="O68" s="56">
        <v>0</v>
      </c>
      <c r="P68" s="56">
        <v>0</v>
      </c>
      <c r="Q68" s="17">
        <f t="shared" si="14"/>
        <v>1020000000</v>
      </c>
    </row>
    <row r="69" spans="1:17" ht="60" customHeight="1" x14ac:dyDescent="0.3">
      <c r="A69" s="81"/>
      <c r="B69" s="81"/>
      <c r="C69" s="81"/>
      <c r="D69" s="81"/>
      <c r="E69" s="89"/>
      <c r="F69" s="83"/>
      <c r="G69" s="92"/>
      <c r="H69" s="48" t="s">
        <v>210</v>
      </c>
      <c r="I69" s="42" t="s">
        <v>150</v>
      </c>
      <c r="J69" s="11" t="s">
        <v>207</v>
      </c>
      <c r="K69" s="11" t="s">
        <v>208</v>
      </c>
      <c r="L69" s="56">
        <v>4294000000</v>
      </c>
      <c r="M69" s="56">
        <v>0</v>
      </c>
      <c r="N69" s="56">
        <v>0</v>
      </c>
      <c r="O69" s="56">
        <v>0</v>
      </c>
      <c r="P69" s="56">
        <v>0</v>
      </c>
      <c r="Q69" s="17">
        <f t="shared" si="14"/>
        <v>4294000000</v>
      </c>
    </row>
    <row r="70" spans="1:17" x14ac:dyDescent="0.3">
      <c r="A70" s="18"/>
      <c r="B70" s="18"/>
      <c r="C70" s="18"/>
      <c r="D70" s="19"/>
      <c r="E70" s="20"/>
      <c r="F70" s="21"/>
      <c r="G70" s="21"/>
      <c r="H70" s="21"/>
      <c r="I70" s="21"/>
      <c r="J70" s="22"/>
      <c r="K70" s="22"/>
      <c r="L70" s="24">
        <f t="shared" ref="L70:Q70" si="15">SUM(L67:L69)</f>
        <v>10000000000</v>
      </c>
      <c r="M70" s="24">
        <f t="shared" si="15"/>
        <v>0</v>
      </c>
      <c r="N70" s="24">
        <f t="shared" si="15"/>
        <v>0</v>
      </c>
      <c r="O70" s="24">
        <f t="shared" si="15"/>
        <v>0</v>
      </c>
      <c r="P70" s="24">
        <f t="shared" si="15"/>
        <v>0</v>
      </c>
      <c r="Q70" s="24">
        <f t="shared" si="15"/>
        <v>10000000000</v>
      </c>
    </row>
    <row r="71" spans="1:17" x14ac:dyDescent="0.3">
      <c r="A71" s="20"/>
      <c r="B71" s="20"/>
      <c r="C71" s="20"/>
      <c r="D71" s="20"/>
      <c r="E71" s="20"/>
      <c r="F71" s="21"/>
      <c r="G71" s="21"/>
      <c r="H71" s="21"/>
      <c r="I71" s="21"/>
      <c r="J71" s="22"/>
      <c r="K71" s="22"/>
      <c r="L71" s="24">
        <f>+L9+L20+L26+L31+L35+L41+L51+L56+L60+L66+L70</f>
        <v>176642057056</v>
      </c>
      <c r="M71" s="24">
        <f>+M9+M20+M26+M31+M35+M41+M51+M56+M60+M66+M70+N35</f>
        <v>126259376216</v>
      </c>
      <c r="N71" s="24">
        <f>+N9+N20+N26+N31+N35+N41+N51+N56+N60+N66+N70+O35</f>
        <v>0</v>
      </c>
      <c r="O71" s="24">
        <f>+O9+O20+O26+O31+O35+O41+O51+O56+O60+O66+O70+P35</f>
        <v>0</v>
      </c>
      <c r="P71" s="24">
        <f>+P9+P20+P26+P31+P35+P41+P51+P56+P60+P66+P70</f>
        <v>0</v>
      </c>
      <c r="Q71" s="24">
        <f>+Q9+Q20+Q26+Q31+Q35+Q41+Q51+Q56+Q60+Q66+Q70+R35</f>
        <v>302901433272</v>
      </c>
    </row>
  </sheetData>
  <mergeCells count="85">
    <mergeCell ref="F67:F69"/>
    <mergeCell ref="G67:G69"/>
    <mergeCell ref="A61:A65"/>
    <mergeCell ref="B61:B65"/>
    <mergeCell ref="C61:C65"/>
    <mergeCell ref="D61:D65"/>
    <mergeCell ref="E61:E65"/>
    <mergeCell ref="A67:A69"/>
    <mergeCell ref="B67:B69"/>
    <mergeCell ref="C67:C69"/>
    <mergeCell ref="D67:D69"/>
    <mergeCell ref="E67:E69"/>
    <mergeCell ref="A52:A55"/>
    <mergeCell ref="B52:B55"/>
    <mergeCell ref="C52:C55"/>
    <mergeCell ref="D52:D55"/>
    <mergeCell ref="E52:E55"/>
    <mergeCell ref="A57:A59"/>
    <mergeCell ref="B57:B59"/>
    <mergeCell ref="C57:C59"/>
    <mergeCell ref="D57:D59"/>
    <mergeCell ref="E57:E59"/>
    <mergeCell ref="A42:A50"/>
    <mergeCell ref="B42:B50"/>
    <mergeCell ref="C42:C50"/>
    <mergeCell ref="D42:D50"/>
    <mergeCell ref="E42:E50"/>
    <mergeCell ref="F42:F44"/>
    <mergeCell ref="F45:F48"/>
    <mergeCell ref="F49:F50"/>
    <mergeCell ref="F37:F38"/>
    <mergeCell ref="J37:J38"/>
    <mergeCell ref="K37:K38"/>
    <mergeCell ref="F39:F40"/>
    <mergeCell ref="G39:G40"/>
    <mergeCell ref="J39:J40"/>
    <mergeCell ref="K39:K40"/>
    <mergeCell ref="A32:A34"/>
    <mergeCell ref="B32:B34"/>
    <mergeCell ref="C32:C34"/>
    <mergeCell ref="D32:D34"/>
    <mergeCell ref="E32:E34"/>
    <mergeCell ref="A36:A40"/>
    <mergeCell ref="B36:B40"/>
    <mergeCell ref="C36:C40"/>
    <mergeCell ref="D36:D40"/>
    <mergeCell ref="E36:E40"/>
    <mergeCell ref="F22:F23"/>
    <mergeCell ref="G22:G23"/>
    <mergeCell ref="A27:A30"/>
    <mergeCell ref="B27:B30"/>
    <mergeCell ref="C27:C30"/>
    <mergeCell ref="D27:D30"/>
    <mergeCell ref="E27:E30"/>
    <mergeCell ref="A21:A25"/>
    <mergeCell ref="B21:B25"/>
    <mergeCell ref="C21:C25"/>
    <mergeCell ref="D21:D25"/>
    <mergeCell ref="E21:E25"/>
    <mergeCell ref="A10:A19"/>
    <mergeCell ref="B10:B19"/>
    <mergeCell ref="C10:C19"/>
    <mergeCell ref="D10:D19"/>
    <mergeCell ref="E10:E19"/>
    <mergeCell ref="F10:F14"/>
    <mergeCell ref="F16:F19"/>
    <mergeCell ref="I5:I7"/>
    <mergeCell ref="J5:J7"/>
    <mergeCell ref="K5:K7"/>
    <mergeCell ref="A1:D3"/>
    <mergeCell ref="E1:P3"/>
    <mergeCell ref="A5:A7"/>
    <mergeCell ref="B5:B7"/>
    <mergeCell ref="C5:C7"/>
    <mergeCell ref="D5:D7"/>
    <mergeCell ref="E5:E7"/>
    <mergeCell ref="F5:F7"/>
    <mergeCell ref="G5:G7"/>
    <mergeCell ref="H5:H7"/>
    <mergeCell ref="L5:Q5"/>
    <mergeCell ref="L6:L7"/>
    <mergeCell ref="M6:M7"/>
    <mergeCell ref="N6:O6"/>
    <mergeCell ref="P6:P7"/>
    <mergeCell ref="Q6:Q7"/>
  </mergeCells>
  <dataValidations count="5">
    <dataValidation type="list" showInputMessage="1" showErrorMessage="1" promptTitle="Elegir" sqref="J35 J41 J51 J56 J60" xr:uid="{A239E2FA-11FB-4228-9393-BC66DC70C0FB}">
      <formula1>#REF!</formula1>
    </dataValidation>
    <dataValidation showDropDown="1" showInputMessage="1" showErrorMessage="1" sqref="J10" xr:uid="{7BDCFDC3-BEA4-4A22-BC3F-53A0AB7F1BF2}"/>
    <dataValidation showInputMessage="1" showErrorMessage="1" promptTitle="Elegir" sqref="J32:J34 J52:J55 J57:J59" xr:uid="{5C5FA8CE-3CCD-44D4-966F-960ECFD575DE}"/>
    <dataValidation type="list" showInputMessage="1" showErrorMessage="1" sqref="K51 K41 K60 K35 J11:J19 K56 J21:K25" xr:uid="{EF207F6F-3D37-4061-BAE5-03CE50B6FCF7}">
      <formula1>#REF!</formula1>
    </dataValidation>
    <dataValidation showInputMessage="1" showErrorMessage="1" sqref="K34 J52:K55 K57:K59 K10:K19" xr:uid="{BBBDB4FB-6B23-488B-AC72-63E9C62F0F89}"/>
  </dataValidations>
  <hyperlinks>
    <hyperlink ref="E10:E19" r:id="rId1" display="Fortalecimiento de las capacidades para la generación de conocimiento a nivel nacional" xr:uid="{2A330B94-8876-4F1F-A98E-EA2E55AAC6F9}"/>
    <hyperlink ref="E27:E30" r:id="rId2" display="Incremento de las actividades de Ciencia, Tecnología e Innovación en la construcción de la Bioeconomía a nivel Nacional" xr:uid="{FEF03664-52CA-4DDC-BD87-A928A18BC9EA}"/>
    <hyperlink ref="E32:E34" r:id="rId3" display="Capacitación de recursos humanos para la investigación Nacional" xr:uid="{8CC7E2C8-ED91-4C8B-AE5A-29787222D4EF}"/>
    <hyperlink ref="E52:E55" r:id="rId4" display="Fortalecimiento de la insercion de actores del SNCTI en el contexto internacional de ciencia, tecnologia e innovacion Nacional" xr:uid="{872B5315-A147-47C9-9A04-C45C5E867AFB}"/>
    <hyperlink ref="E57:E59" r:id="rId5" display="Fortalecimiento Capacidades Regionales en Ciencia, Tecnologia e Innovacion  Nacional" xr:uid="{7267B34C-E8F2-4D90-8373-5B3580C12725}"/>
    <hyperlink ref="E61:E65" r:id="rId6" display="Administración sistema nacional de ciencia y tecnología  nacional" xr:uid="{8DF8C200-0A10-4052-9ABE-519578A3195C}"/>
    <hyperlink ref="E67:E69" r:id="rId7" display="Apoyo al proceso de transformación digital para la gestión y prestación de servicios de ti en el sector CTI y a nivel  nacional" xr:uid="{40FDC3BB-BC6E-467F-8FBB-B5C5FE79FD85}"/>
    <hyperlink ref="E8" r:id="rId8" xr:uid="{45D0BB2F-0916-4D4A-9824-87FA9D9A199A}"/>
  </hyperlinks>
  <printOptions horizontalCentered="1"/>
  <pageMargins left="0.39370078740157483" right="0.39370078740157483" top="0.39370078740157483" bottom="0.39370078740157483" header="0.31496062992125984" footer="0.31496062992125984"/>
  <pageSetup scale="35" orientation="portrait" r:id="rId9"/>
  <drawing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Plan de Inversión 2022 20052022</vt:lpstr>
      <vt:lpstr>'Plan de Inversión 2022 20052022'!Área_de_impresión</vt:lpstr>
      <vt:lpstr>Portada!Área_de_impresión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Cristina Gomez Rodríguez</dc:creator>
  <cp:lastModifiedBy>Laura Cristina Gomez Rodríguez</cp:lastModifiedBy>
  <dcterms:created xsi:type="dcterms:W3CDTF">2022-05-20T18:28:14Z</dcterms:created>
  <dcterms:modified xsi:type="dcterms:W3CDTF">2022-05-26T19:18:44Z</dcterms:modified>
</cp:coreProperties>
</file>