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COLCIENCIAS\dpyate\INSTITUCIONALES\DIANA YATE VIRGUES\2020\Planeación 2020\Seguimiento\"/>
    </mc:Choice>
  </mc:AlternateContent>
  <xr:revisionPtr revIDLastSave="0" documentId="13_ncr:1_{FAE1069E-47C0-4C42-BA0C-9CFEE256A135}" xr6:coauthVersionLast="44" xr6:coauthVersionMax="44" xr10:uidLastSave="{00000000-0000-0000-0000-000000000000}"/>
  <bookViews>
    <workbookView xWindow="-120" yWindow="-120" windowWidth="20730" windowHeight="11160" activeTab="6" xr2:uid="{00000000-000D-0000-FFFF-FFFF00000000}"/>
  </bookViews>
  <sheets>
    <sheet name="Portada" sheetId="2" r:id="rId1"/>
    <sheet name="Seguimiento PAI 1er trimestre" sheetId="1" state="hidden" r:id="rId2"/>
    <sheet name="Seguimiento PAI 2do trimestre " sheetId="8" state="hidden" r:id="rId3"/>
    <sheet name="Seguimiento PAI 3r trimestre" sheetId="3" state="hidden" r:id="rId4"/>
    <sheet name="Seguimiento PAI 1er trimestre 1" sheetId="9" state="hidden" r:id="rId5"/>
    <sheet name="Seguimiento PAI 2do trimest " sheetId="10" state="hidden" r:id="rId6"/>
    <sheet name="Seguimiento PAI 1 trimestre" sheetId="11" r:id="rId7"/>
  </sheets>
  <definedNames>
    <definedName name="_xlnm._FilterDatabase" localSheetId="6" hidden="1">'Seguimiento PAI 1 trimestre'!$A$10:$CI$64</definedName>
    <definedName name="_xlnm._FilterDatabase" localSheetId="4" hidden="1">'Seguimiento PAI 1er trimestre 1'!$A$10:$CI$66</definedName>
    <definedName name="_xlnm._FilterDatabase" localSheetId="5" hidden="1">'Seguimiento PAI 2do trimest '!$A$10:$CI$66</definedName>
    <definedName name="_xlnm._FilterDatabase" localSheetId="3" hidden="1">'Seguimiento PAI 3r trimestre'!$A$10:$CI$71</definedName>
    <definedName name="_xlnm.Print_Area" localSheetId="0">Portada!$A$1:$I$46</definedName>
    <definedName name="_xlnm.Print_Area" localSheetId="6">'Seguimiento PAI 1 trimestre'!$A$1:$O$64</definedName>
    <definedName name="_xlnm.Print_Area" localSheetId="1">'Seguimiento PAI 1er trimestre'!$A$1:$O$75</definedName>
    <definedName name="_xlnm.Print_Area" localSheetId="4">'Seguimiento PAI 1er trimestre 1'!$A$1:$O$70</definedName>
    <definedName name="_xlnm.Print_Area" localSheetId="5">'Seguimiento PAI 2do trimest '!$A$1:$O$70</definedName>
    <definedName name="_xlnm.Print_Area" localSheetId="2">'Seguimiento PAI 2do trimestre '!$A$1:$O$75</definedName>
    <definedName name="_xlnm.Print_Area" localSheetId="3">'Seguimiento PAI 3r trimestre'!$A$1:$O$75</definedName>
    <definedName name="_xlnm.Print_Titles" localSheetId="6">'Seguimiento PAI 1 trimestre'!$1:$10</definedName>
    <definedName name="_xlnm.Print_Titles" localSheetId="1">'Seguimiento PAI 1er trimestre'!$1:$9</definedName>
    <definedName name="_xlnm.Print_Titles" localSheetId="4">'Seguimiento PAI 1er trimestre 1'!$1:$9</definedName>
    <definedName name="_xlnm.Print_Titles" localSheetId="5">'Seguimiento PAI 2do trimest '!$1:$9</definedName>
    <definedName name="_xlnm.Print_Titles" localSheetId="2">'Seguimiento PAI 2do trimestre '!$1:$9</definedName>
    <definedName name="_xlnm.Print_Titles" localSheetId="3">'Seguimiento PAI 3r trimestre'!$1:$9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1" i="11" l="1"/>
  <c r="M42" i="11"/>
  <c r="M43" i="11"/>
  <c r="M44" i="11"/>
  <c r="M45" i="11"/>
  <c r="M46" i="11"/>
  <c r="M47" i="11"/>
  <c r="M48" i="11"/>
  <c r="M49" i="11"/>
  <c r="M50" i="11"/>
  <c r="M51" i="11"/>
  <c r="M52" i="11"/>
  <c r="M53" i="11"/>
  <c r="M54" i="11"/>
  <c r="M55" i="11"/>
  <c r="M56" i="11"/>
  <c r="M57" i="11"/>
  <c r="M58" i="11"/>
  <c r="M59" i="11"/>
  <c r="M60" i="11"/>
  <c r="M61" i="11"/>
  <c r="M62" i="11"/>
  <c r="M63" i="11"/>
  <c r="M64" i="11"/>
  <c r="M40" i="11"/>
  <c r="N23" i="11"/>
  <c r="N20" i="11"/>
  <c r="N15" i="11"/>
  <c r="N11" i="11"/>
  <c r="N58" i="11" l="1"/>
  <c r="N59" i="11"/>
  <c r="N60" i="11"/>
  <c r="N61" i="11"/>
  <c r="M32" i="11"/>
  <c r="M33" i="11"/>
  <c r="M34" i="11"/>
  <c r="M35" i="11"/>
  <c r="M36" i="11"/>
  <c r="M37" i="11"/>
  <c r="M38" i="11"/>
  <c r="N38" i="11" s="1"/>
  <c r="M39" i="11"/>
  <c r="N39" i="11" s="1"/>
  <c r="N40" i="11"/>
  <c r="N42" i="11"/>
  <c r="N43" i="11"/>
  <c r="N44" i="11"/>
  <c r="N45" i="11"/>
  <c r="N46" i="11"/>
  <c r="N47" i="11"/>
  <c r="N48" i="11"/>
  <c r="N50" i="11"/>
  <c r="N51" i="11"/>
  <c r="N52" i="11"/>
  <c r="N53" i="11"/>
  <c r="N54" i="11"/>
  <c r="N55" i="11"/>
  <c r="N56" i="11"/>
  <c r="N63" i="11"/>
  <c r="N64" i="11"/>
  <c r="M31" i="11"/>
  <c r="N31" i="11" s="1"/>
  <c r="M29" i="11"/>
  <c r="N29" i="11" s="1"/>
  <c r="M30" i="11"/>
  <c r="N30" i="11" s="1"/>
  <c r="M28" i="11"/>
  <c r="N28" i="11" s="1"/>
  <c r="M27" i="11"/>
  <c r="M26" i="11"/>
  <c r="N26" i="11" s="1"/>
  <c r="M25" i="11"/>
  <c r="N25" i="11" s="1"/>
  <c r="M24" i="11"/>
  <c r="M22" i="11"/>
  <c r="M23" i="11"/>
  <c r="M21" i="11"/>
  <c r="N21" i="11" s="1"/>
  <c r="M20" i="11"/>
  <c r="M19" i="11"/>
  <c r="M17" i="11"/>
  <c r="M16" i="11"/>
  <c r="M15" i="11"/>
  <c r="M18" i="11"/>
  <c r="N16" i="11" l="1"/>
  <c r="M13" i="11" l="1"/>
  <c r="M11" i="11" l="1"/>
  <c r="M71" i="8" l="1"/>
  <c r="M70" i="8"/>
  <c r="N70" i="8" s="1"/>
  <c r="M69" i="8"/>
  <c r="N69" i="8"/>
  <c r="N68" i="8"/>
  <c r="M68" i="8"/>
  <c r="M67" i="8"/>
  <c r="N67" i="8"/>
  <c r="N66" i="8"/>
  <c r="M66" i="8"/>
  <c r="M65" i="8"/>
  <c r="N65" i="8"/>
  <c r="M64" i="8"/>
  <c r="N64" i="8" s="1"/>
  <c r="M63" i="8"/>
  <c r="N63" i="8"/>
  <c r="M62" i="8"/>
  <c r="N62" i="8" s="1"/>
  <c r="M61" i="8"/>
  <c r="N61" i="8"/>
  <c r="N60" i="8"/>
  <c r="M60" i="8"/>
  <c r="M59" i="8"/>
  <c r="N59" i="8"/>
  <c r="M58" i="8"/>
  <c r="M57" i="8"/>
  <c r="N57" i="8"/>
  <c r="M56" i="8"/>
  <c r="M55" i="8"/>
  <c r="N55" i="8" s="1"/>
  <c r="M54" i="8"/>
  <c r="N54" i="8"/>
  <c r="M53" i="8"/>
  <c r="N53" i="8" s="1"/>
  <c r="M52" i="8"/>
  <c r="N52" i="8"/>
  <c r="N51" i="8"/>
  <c r="M51" i="8"/>
  <c r="M50" i="8"/>
  <c r="N50" i="8"/>
  <c r="N49" i="8"/>
  <c r="M49" i="8"/>
  <c r="M48" i="8"/>
  <c r="N48" i="8"/>
  <c r="M47" i="8"/>
  <c r="N47" i="8" s="1"/>
  <c r="M46" i="8"/>
  <c r="M45" i="8"/>
  <c r="N45" i="8" s="1"/>
  <c r="M44" i="8"/>
  <c r="N44" i="8"/>
  <c r="N43" i="8"/>
  <c r="M43" i="8"/>
  <c r="M42" i="8"/>
  <c r="M41" i="8"/>
  <c r="M40" i="8"/>
  <c r="N39" i="8"/>
  <c r="M39" i="8"/>
  <c r="M38" i="8"/>
  <c r="N38" i="8"/>
  <c r="M37" i="8"/>
  <c r="M36" i="8"/>
  <c r="N36" i="8"/>
  <c r="M35" i="8"/>
  <c r="M34" i="8"/>
  <c r="M33" i="8"/>
  <c r="M32" i="8"/>
  <c r="M31" i="8"/>
  <c r="M30" i="8"/>
  <c r="K30" i="8"/>
  <c r="M29" i="8"/>
  <c r="N29" i="8"/>
  <c r="K29" i="8"/>
  <c r="I29" i="8"/>
  <c r="M28" i="8"/>
  <c r="N28" i="8"/>
  <c r="F28" i="8"/>
  <c r="M27" i="8"/>
  <c r="N27" i="8"/>
  <c r="M26" i="8"/>
  <c r="N26" i="8" s="1"/>
  <c r="G26" i="8"/>
  <c r="M25" i="8"/>
  <c r="M24" i="8"/>
  <c r="N24" i="8" s="1"/>
  <c r="M23" i="8"/>
  <c r="N23" i="8"/>
  <c r="M22" i="8"/>
  <c r="M21" i="8"/>
  <c r="N21" i="8" s="1"/>
  <c r="M20" i="8"/>
  <c r="M19" i="8"/>
  <c r="M18" i="8"/>
  <c r="M16" i="8"/>
  <c r="M15" i="8"/>
  <c r="M14" i="8"/>
  <c r="N14" i="8" s="1"/>
  <c r="M13" i="8"/>
  <c r="M12" i="8"/>
  <c r="M11" i="8"/>
  <c r="M71" i="3"/>
  <c r="M70" i="3"/>
  <c r="N70" i="3"/>
  <c r="M69" i="3"/>
  <c r="N69" i="3" s="1"/>
  <c r="M68" i="3"/>
  <c r="N68" i="3"/>
  <c r="M67" i="3"/>
  <c r="N67" i="3" s="1"/>
  <c r="M66" i="3"/>
  <c r="N66" i="3"/>
  <c r="M65" i="3"/>
  <c r="N65" i="3" s="1"/>
  <c r="M64" i="3"/>
  <c r="N64" i="3"/>
  <c r="M63" i="3"/>
  <c r="N63" i="3" s="1"/>
  <c r="M62" i="3"/>
  <c r="N62" i="3"/>
  <c r="M61" i="3"/>
  <c r="N61" i="3" s="1"/>
  <c r="M60" i="3"/>
  <c r="N60" i="3"/>
  <c r="M59" i="3"/>
  <c r="N59" i="3" s="1"/>
  <c r="M58" i="3"/>
  <c r="M57" i="3"/>
  <c r="N57" i="3"/>
  <c r="M56" i="3"/>
  <c r="M55" i="3"/>
  <c r="N55" i="3"/>
  <c r="M54" i="3"/>
  <c r="N54" i="3" s="1"/>
  <c r="M53" i="3"/>
  <c r="N53" i="3"/>
  <c r="M52" i="3"/>
  <c r="N52" i="3" s="1"/>
  <c r="M51" i="3"/>
  <c r="N51" i="3"/>
  <c r="M50" i="3"/>
  <c r="N50" i="3" s="1"/>
  <c r="M49" i="3"/>
  <c r="N49" i="3"/>
  <c r="M48" i="3"/>
  <c r="N48" i="3" s="1"/>
  <c r="M47" i="3"/>
  <c r="N47" i="3"/>
  <c r="M46" i="3"/>
  <c r="M45" i="3"/>
  <c r="N45" i="3" s="1"/>
  <c r="M44" i="3"/>
  <c r="N44" i="3"/>
  <c r="M43" i="3"/>
  <c r="N43" i="3" s="1"/>
  <c r="M42" i="3"/>
  <c r="M41" i="3"/>
  <c r="M40" i="3"/>
  <c r="M39" i="3"/>
  <c r="N39" i="3"/>
  <c r="M38" i="3"/>
  <c r="N38" i="3" s="1"/>
  <c r="M37" i="3"/>
  <c r="M36" i="3"/>
  <c r="N36" i="3"/>
  <c r="M35" i="3"/>
  <c r="M34" i="3"/>
  <c r="M33" i="3"/>
  <c r="M32" i="3"/>
  <c r="M31" i="3"/>
  <c r="M30" i="3"/>
  <c r="K30" i="3"/>
  <c r="M29" i="3"/>
  <c r="N29" i="3" s="1"/>
  <c r="K29" i="3"/>
  <c r="I29" i="3"/>
  <c r="F28" i="3"/>
  <c r="M28" i="3" s="1"/>
  <c r="N28" i="3" s="1"/>
  <c r="M27" i="3"/>
  <c r="N27" i="3"/>
  <c r="M26" i="3"/>
  <c r="N26" i="3" s="1"/>
  <c r="G26" i="3"/>
  <c r="M25" i="3"/>
  <c r="M24" i="3"/>
  <c r="N24" i="3" s="1"/>
  <c r="M23" i="3"/>
  <c r="N23" i="3"/>
  <c r="M22" i="3"/>
  <c r="M21" i="3"/>
  <c r="N21" i="3"/>
  <c r="M20" i="3"/>
  <c r="M19" i="3"/>
  <c r="M18" i="3"/>
  <c r="M16" i="3"/>
  <c r="M15" i="3"/>
  <c r="M14" i="3"/>
  <c r="N14" i="3" s="1"/>
  <c r="M13" i="3"/>
  <c r="M12" i="3"/>
  <c r="M11" i="3"/>
  <c r="F28" i="1"/>
  <c r="M33" i="1"/>
  <c r="M34" i="1"/>
  <c r="M35" i="1"/>
  <c r="M36" i="1"/>
  <c r="N36" i="1"/>
  <c r="M68" i="1"/>
  <c r="N68" i="1" s="1"/>
  <c r="M67" i="1"/>
  <c r="N67" i="1"/>
  <c r="M21" i="1"/>
  <c r="N21" i="1" s="1"/>
  <c r="M12" i="1"/>
  <c r="M13" i="1"/>
  <c r="M14" i="1"/>
  <c r="N14" i="1" s="1"/>
  <c r="M15" i="1"/>
  <c r="M16" i="1"/>
  <c r="M18" i="1"/>
  <c r="M19" i="1"/>
  <c r="M20" i="1"/>
  <c r="M22" i="1"/>
  <c r="M23" i="1"/>
  <c r="N23" i="1" s="1"/>
  <c r="M24" i="1"/>
  <c r="N24" i="1"/>
  <c r="M25" i="1"/>
  <c r="M26" i="1"/>
  <c r="N26" i="1" s="1"/>
  <c r="M27" i="1"/>
  <c r="N27" i="1"/>
  <c r="M28" i="1"/>
  <c r="N28" i="1" s="1"/>
  <c r="M29" i="1"/>
  <c r="N29" i="1"/>
  <c r="M30" i="1"/>
  <c r="M31" i="1"/>
  <c r="M32" i="1"/>
  <c r="M37" i="1"/>
  <c r="M38" i="1"/>
  <c r="N38" i="1" s="1"/>
  <c r="M39" i="1"/>
  <c r="N39" i="1"/>
  <c r="M40" i="1"/>
  <c r="M41" i="1"/>
  <c r="M42" i="1"/>
  <c r="M43" i="1"/>
  <c r="N43" i="1" s="1"/>
  <c r="M44" i="1"/>
  <c r="N44" i="1"/>
  <c r="M45" i="1"/>
  <c r="N45" i="1" s="1"/>
  <c r="M46" i="1"/>
  <c r="M47" i="1"/>
  <c r="N47" i="1"/>
  <c r="M48" i="1"/>
  <c r="N48" i="1" s="1"/>
  <c r="M49" i="1"/>
  <c r="N49" i="1"/>
  <c r="M50" i="1"/>
  <c r="N50" i="1" s="1"/>
  <c r="M51" i="1"/>
  <c r="N51" i="1"/>
  <c r="M52" i="1"/>
  <c r="N52" i="1" s="1"/>
  <c r="M53" i="1"/>
  <c r="N53" i="1"/>
  <c r="M54" i="1"/>
  <c r="N54" i="1" s="1"/>
  <c r="M55" i="1"/>
  <c r="N55" i="1"/>
  <c r="M56" i="1"/>
  <c r="M57" i="1"/>
  <c r="N57" i="1"/>
  <c r="M58" i="1"/>
  <c r="M59" i="1"/>
  <c r="N59" i="1" s="1"/>
  <c r="M60" i="1"/>
  <c r="N60" i="1"/>
  <c r="M61" i="1"/>
  <c r="N61" i="1" s="1"/>
  <c r="M62" i="1"/>
  <c r="N62" i="1"/>
  <c r="M63" i="1"/>
  <c r="N63" i="1" s="1"/>
  <c r="M64" i="1"/>
  <c r="N64" i="1"/>
  <c r="M65" i="1"/>
  <c r="N65" i="1" s="1"/>
  <c r="M66" i="1"/>
  <c r="N66" i="1"/>
  <c r="M69" i="1"/>
  <c r="N69" i="1" s="1"/>
  <c r="M70" i="1"/>
  <c r="N70" i="1"/>
  <c r="M71" i="1"/>
  <c r="M11" i="1"/>
  <c r="K30" i="1"/>
  <c r="K29" i="1"/>
  <c r="I29" i="1"/>
  <c r="G26" i="1"/>
</calcChain>
</file>

<file path=xl/sharedStrings.xml><?xml version="1.0" encoding="utf-8"?>
<sst xmlns="http://schemas.openxmlformats.org/spreadsheetml/2006/main" count="1351" uniqueCount="397">
  <si>
    <t>Objetivo estratégico</t>
  </si>
  <si>
    <t>Programa estratégico</t>
  </si>
  <si>
    <t>Área responsable</t>
  </si>
  <si>
    <t>Mejorar la calidad y el impacto de la investigación y la transferencia de conocimiento y tecnología</t>
  </si>
  <si>
    <t>Formación de capital humano para la CTeI a nivel de Doctorado y Maestría</t>
  </si>
  <si>
    <t>Dirección de Fomento a la Investigación</t>
  </si>
  <si>
    <t>Incremento de la visibilidad e impacto de las publicaciones científicas colombianas</t>
  </si>
  <si>
    <t>Consolidación de modelos cienciométricos para los actores del SNCTI</t>
  </si>
  <si>
    <t>* Los resultados  de la meta estratégica son acumulados y reportados de acuerdo con la frecuencia de medición definida en la hoja de vida del indicador</t>
  </si>
  <si>
    <t xml:space="preserve">** Los resultados de la meta del programa se reportan de acuerdo a los tiempos establecidos en la planeación estratégica </t>
  </si>
  <si>
    <t>Avance de meta del programa **</t>
  </si>
  <si>
    <t>Fomento al desarrollo de programas y proyectos de generación de conocimiento en CTeI</t>
  </si>
  <si>
    <t>Promover el desarrollo tecnológico y la innovación como motor de crecimiento empresarial y del emprendimiento</t>
  </si>
  <si>
    <t>Alianzas para la Innovación</t>
  </si>
  <si>
    <t>Apoyo en I+D+i en el Sector Productivo</t>
  </si>
  <si>
    <t>Programa TIC</t>
  </si>
  <si>
    <t>Dirección de Desarrollo Tecnológico e Innovación</t>
  </si>
  <si>
    <t>Desarrollo de capacidades de transferencia tecnológica</t>
  </si>
  <si>
    <t>Brigada de patentes y fondo de protección de patentes</t>
  </si>
  <si>
    <t>Generar una cultura que valore y gestione el conocimiento y la innovación</t>
  </si>
  <si>
    <t>Centros de ciencia</t>
  </si>
  <si>
    <t>Atrévete (A Ciencia Cierta - Ideas para el Cambio)</t>
  </si>
  <si>
    <t>Difusión - (todo es ciencia)</t>
  </si>
  <si>
    <t>Dirección de Mentalidad y Cultura para la CTeI</t>
  </si>
  <si>
    <t>Ondas</t>
  </si>
  <si>
    <t>Articulación de oferta y demanda para recurso humano de alto nivel</t>
  </si>
  <si>
    <r>
      <rPr>
        <b/>
        <sz val="14"/>
        <color theme="1"/>
        <rFont val="Segoe UI"/>
        <family val="2"/>
      </rPr>
      <t>CÓDIGO:</t>
    </r>
    <r>
      <rPr>
        <sz val="14"/>
        <color theme="1"/>
        <rFont val="Segoe UI"/>
        <family val="2"/>
      </rPr>
      <t xml:space="preserve"> G101PR01F06</t>
    </r>
  </si>
  <si>
    <t>Meta anual del programa</t>
  </si>
  <si>
    <t>Resultados trimestrales meta programatica</t>
  </si>
  <si>
    <t>Meta T1</t>
  </si>
  <si>
    <t>Resultado T1</t>
  </si>
  <si>
    <t>Meta T2</t>
  </si>
  <si>
    <t>Resultado T2</t>
  </si>
  <si>
    <t>Meta T3</t>
  </si>
  <si>
    <t>Resultado T3</t>
  </si>
  <si>
    <t>Meta T4</t>
  </si>
  <si>
    <t>Resultado T4</t>
  </si>
  <si>
    <t xml:space="preserve">***No aplica. No se programa meta para el período por planeación de actividades.
</t>
  </si>
  <si>
    <t>**** Metodológicamente, se calcula de acuerdo a lo establecido en la  Guía de Planeación y Seguimiento Estratégico G101PR01G01 (publicada en GINA) Numeral 8.3.</t>
  </si>
  <si>
    <r>
      <t xml:space="preserve">Período de seguimiento: </t>
    </r>
    <r>
      <rPr>
        <b/>
        <u/>
        <sz val="16"/>
        <rFont val="Segoe UI"/>
        <family val="2"/>
      </rPr>
      <t>Primer trimestre de 2018</t>
    </r>
  </si>
  <si>
    <r>
      <rPr>
        <b/>
        <sz val="11"/>
        <color theme="1"/>
        <rFont val="Segoe UI"/>
        <family val="2"/>
      </rPr>
      <t>FECHA:</t>
    </r>
    <r>
      <rPr>
        <sz val="11"/>
        <color theme="1"/>
        <rFont val="Segoe UI"/>
        <family val="2"/>
      </rPr>
      <t xml:space="preserve"> 2017-11-01</t>
    </r>
  </si>
  <si>
    <r>
      <rPr>
        <b/>
        <sz val="11"/>
        <rFont val="Segoe UI"/>
        <family val="2"/>
      </rPr>
      <t xml:space="preserve">VERSIÓN: </t>
    </r>
    <r>
      <rPr>
        <sz val="11"/>
        <rFont val="Segoe UI"/>
        <family val="2"/>
      </rPr>
      <t>08</t>
    </r>
  </si>
  <si>
    <t>Sistemas de Innovación Empresarial</t>
  </si>
  <si>
    <t xml:space="preserve">Jóvenes investigadores </t>
  </si>
  <si>
    <r>
      <rPr>
        <b/>
        <sz val="11"/>
        <rFont val="Segoe UI"/>
        <family val="2"/>
      </rPr>
      <t xml:space="preserve">200 </t>
    </r>
    <r>
      <rPr>
        <sz val="11"/>
        <rFont val="Segoe UI"/>
        <family val="2"/>
      </rPr>
      <t>estancias posdoctorales</t>
    </r>
  </si>
  <si>
    <r>
      <rPr>
        <b/>
        <sz val="11"/>
        <color theme="1"/>
        <rFont val="Segoe UI"/>
        <family val="2"/>
      </rPr>
      <t xml:space="preserve">1.300 </t>
    </r>
    <r>
      <rPr>
        <sz val="11"/>
        <color theme="1"/>
        <rFont val="Segoe UI"/>
        <family val="2"/>
      </rPr>
      <t>becas para la formación de maestría y doctorado nacional y exterior financiados por Colciencias y otras entidades</t>
    </r>
  </si>
  <si>
    <r>
      <t xml:space="preserve">Incremento del </t>
    </r>
    <r>
      <rPr>
        <b/>
        <sz val="11"/>
        <rFont val="Segoe UI"/>
        <family val="2"/>
      </rPr>
      <t>25%</t>
    </r>
    <r>
      <rPr>
        <sz val="11"/>
        <rFont val="Segoe UI"/>
        <family val="2"/>
      </rPr>
      <t xml:space="preserve"> del valor del H5 para las revistas nacionales indexadas</t>
    </r>
  </si>
  <si>
    <r>
      <rPr>
        <b/>
        <sz val="11"/>
        <color theme="1"/>
        <rFont val="Segoe UI"/>
        <family val="2"/>
      </rPr>
      <t>13.400</t>
    </r>
    <r>
      <rPr>
        <sz val="11"/>
        <color theme="1"/>
        <rFont val="Segoe UI"/>
        <family val="2"/>
      </rPr>
      <t xml:space="preserve"> artículos científicos publicados en revistas científicas especializadas por investigadores colombianos</t>
    </r>
  </si>
  <si>
    <r>
      <t xml:space="preserve">
</t>
    </r>
    <r>
      <rPr>
        <b/>
        <sz val="11"/>
        <color theme="1"/>
        <rFont val="Segoe UI"/>
        <family val="2"/>
      </rPr>
      <t>1</t>
    </r>
    <r>
      <rPr>
        <sz val="11"/>
        <color theme="1"/>
        <rFont val="Segoe UI"/>
        <family val="2"/>
      </rPr>
      <t xml:space="preserve">  modelo cienciométricos actualizado al SNCTI</t>
    </r>
  </si>
  <si>
    <r>
      <rPr>
        <b/>
        <sz val="11"/>
        <color theme="1"/>
        <rFont val="Segoe UI"/>
        <family val="2"/>
      </rPr>
      <t>262</t>
    </r>
    <r>
      <rPr>
        <sz val="11"/>
        <color theme="1"/>
        <rFont val="Segoe UI"/>
        <family val="2"/>
      </rPr>
      <t xml:space="preserve"> proyectos de investigación apoyados</t>
    </r>
  </si>
  <si>
    <r>
      <rPr>
        <b/>
        <sz val="11"/>
        <color theme="1"/>
        <rFont val="Segoe UI"/>
        <family val="2"/>
      </rPr>
      <t xml:space="preserve">880 </t>
    </r>
    <r>
      <rPr>
        <sz val="11"/>
        <color theme="1"/>
        <rFont val="Segoe UI"/>
        <family val="2"/>
      </rPr>
      <t>empresas apoyadas en procesos de innovación por Colciencias</t>
    </r>
  </si>
  <si>
    <r>
      <rPr>
        <b/>
        <sz val="11"/>
        <color theme="1"/>
        <rFont val="Segoe UI"/>
        <family val="2"/>
      </rPr>
      <t>261</t>
    </r>
    <r>
      <rPr>
        <sz val="11"/>
        <color theme="1"/>
        <rFont val="Segoe UI"/>
        <family val="2"/>
      </rPr>
      <t xml:space="preserve"> empresas apoyadas en procesos de innovación por Colciencias</t>
    </r>
  </si>
  <si>
    <r>
      <rPr>
        <b/>
        <sz val="11"/>
        <color theme="1"/>
        <rFont val="Segoe UI"/>
        <family val="2"/>
      </rPr>
      <t>68</t>
    </r>
    <r>
      <rPr>
        <sz val="11"/>
        <color theme="1"/>
        <rFont val="Segoe UI"/>
        <family val="2"/>
      </rPr>
      <t xml:space="preserve"> empresas apoyadas en procesos de innovación por Colciencias</t>
    </r>
  </si>
  <si>
    <r>
      <rPr>
        <b/>
        <sz val="11"/>
        <color theme="1"/>
        <rFont val="Segoe UI"/>
        <family val="2"/>
      </rPr>
      <t xml:space="preserve">104 </t>
    </r>
    <r>
      <rPr>
        <sz val="11"/>
        <color theme="1"/>
        <rFont val="Segoe UI"/>
        <family val="2"/>
      </rPr>
      <t>empresas apoyadas en procesos de innovación por Colciencias</t>
    </r>
  </si>
  <si>
    <r>
      <rPr>
        <b/>
        <sz val="11"/>
        <color theme="1"/>
        <rFont val="Segoe UI"/>
        <family val="2"/>
      </rPr>
      <t xml:space="preserve">17 </t>
    </r>
    <r>
      <rPr>
        <sz val="11"/>
        <color theme="1"/>
        <rFont val="Segoe UI"/>
        <family val="2"/>
      </rPr>
      <t>licenciamientos tecnológicos apoyados</t>
    </r>
  </si>
  <si>
    <r>
      <rPr>
        <b/>
        <sz val="11"/>
        <color theme="1"/>
        <rFont val="Segoe UI"/>
        <family val="2"/>
      </rPr>
      <t xml:space="preserve">600 </t>
    </r>
    <r>
      <rPr>
        <sz val="11"/>
        <color theme="1"/>
        <rFont val="Segoe UI"/>
        <family val="2"/>
      </rPr>
      <t>registros de patentes solicitadas por residentes en oficina nacional y PCT</t>
    </r>
  </si>
  <si>
    <r>
      <rPr>
        <b/>
        <sz val="11"/>
        <color theme="1"/>
        <rFont val="Segoe UI"/>
        <family val="2"/>
      </rPr>
      <t>30.000</t>
    </r>
    <r>
      <rPr>
        <sz val="11"/>
        <color theme="1"/>
        <rFont val="Segoe UI"/>
        <family val="2"/>
      </rPr>
      <t xml:space="preserve"> personas sensibilizadas a través de estrategias enfocadas en el uso, apropiación y utilidad de la CTeI</t>
    </r>
  </si>
  <si>
    <r>
      <rPr>
        <b/>
        <sz val="11"/>
        <color theme="1"/>
        <rFont val="Segoe UI"/>
        <family val="2"/>
      </rPr>
      <t xml:space="preserve">3.740 </t>
    </r>
    <r>
      <rPr>
        <sz val="11"/>
        <color theme="1"/>
        <rFont val="Segoe UI"/>
        <family val="2"/>
      </rPr>
      <t>Personas sensibilizadas a través de estrategias enfocadas en el uso, apropiación y utilidad de la CTeI</t>
    </r>
  </si>
  <si>
    <r>
      <rPr>
        <b/>
        <sz val="11"/>
        <color theme="1"/>
        <rFont val="Segoe UI"/>
        <family val="2"/>
      </rPr>
      <t>100%</t>
    </r>
    <r>
      <rPr>
        <sz val="11"/>
        <color theme="1"/>
        <rFont val="Segoe UI"/>
        <family val="2"/>
      </rPr>
      <t xml:space="preserve"> de cumplimiento de los requisitos de transparencia en Colciencias</t>
    </r>
  </si>
  <si>
    <r>
      <rPr>
        <b/>
        <sz val="11"/>
        <color theme="1"/>
        <rFont val="Segoe UI"/>
        <family val="2"/>
      </rPr>
      <t xml:space="preserve"> 1.627.870 </t>
    </r>
    <r>
      <rPr>
        <sz val="11"/>
        <color theme="1"/>
        <rFont val="Segoe UI"/>
        <family val="2"/>
      </rPr>
      <t>personas sensibilizadas a través de estrategias enfocadas en el uso, apropiación y utilidad de la CTeI</t>
    </r>
  </si>
  <si>
    <r>
      <rPr>
        <b/>
        <sz val="11"/>
        <color theme="1"/>
        <rFont val="Segoe UI"/>
        <family val="2"/>
      </rPr>
      <t>193.000</t>
    </r>
    <r>
      <rPr>
        <sz val="11"/>
        <color theme="1"/>
        <rFont val="Segoe UI"/>
        <family val="2"/>
      </rPr>
      <t xml:space="preserve"> niños y jóvenes apoyados en procesos de vocación científica</t>
    </r>
  </si>
  <si>
    <r>
      <rPr>
        <b/>
        <sz val="11"/>
        <color theme="1"/>
        <rFont val="Segoe UI"/>
        <family val="2"/>
      </rPr>
      <t>5.753</t>
    </r>
    <r>
      <rPr>
        <sz val="11"/>
        <color theme="1"/>
        <rFont val="Segoe UI"/>
        <family val="2"/>
      </rPr>
      <t xml:space="preserve"> niños y jóvenes apoyados en procesos de vocación científica</t>
    </r>
  </si>
  <si>
    <t>No aplica</t>
  </si>
  <si>
    <t>Beneficios Tributarios  para CTeI</t>
  </si>
  <si>
    <t>100% de asignación del cupo disponible para beneficios tributarios por inversión"</t>
  </si>
  <si>
    <t>150 empresas apoyadas empresas en procesos de innovación</t>
  </si>
  <si>
    <t>Pacto por la Innovación</t>
  </si>
  <si>
    <t>Diseño y evaluación de políticas de CTeI</t>
  </si>
  <si>
    <t>Desarrollo de capacidades para diseño y evaluación de políticas en los actores del Sistema Nacional</t>
  </si>
  <si>
    <t>Subdirección General</t>
  </si>
  <si>
    <t>80 empresas apoyadas empresas en procesos de innovación</t>
  </si>
  <si>
    <t>2 política CTeI aprobadas</t>
  </si>
  <si>
    <t>2 acciones de fortalecimiento de capacidades desarrolladas</t>
  </si>
  <si>
    <t>Capacidades para la formulación y estructuración de proyectos en CTeI</t>
  </si>
  <si>
    <t xml:space="preserve"> Fortalecer la viabilización y aprobación de proyectos formulados para ser financiados por el FCTeI</t>
  </si>
  <si>
    <t>33 departamentos que han hecho uso de las herramientas de apoyo a la estructuración de proyectos ofrecidas</t>
  </si>
  <si>
    <t>33  Planes y acuerdos acompañados</t>
  </si>
  <si>
    <t xml:space="preserve">
70% de recursos aprobados del FCTeI del SGR</t>
  </si>
  <si>
    <t>Participación en escenarios internacionales estratégicos con miras a promover el avance de la CTeI</t>
  </si>
  <si>
    <t>7 alianzas estratégicas internacionales en términos de recursos y capital político</t>
  </si>
  <si>
    <t>Promoción de la circulación de conocimiento y prácticas innovadoras en un escenario global</t>
  </si>
  <si>
    <t>18 Proyectos de investigación de CTeI fortalecidos mediante el apoyo a la movilidad académica</t>
  </si>
  <si>
    <t>Gestión Territorial</t>
  </si>
  <si>
    <t>Gestión de recursos técnicos y financieros de cooperación internacional para CTeI</t>
  </si>
  <si>
    <t>2 alianzas estratégicas internacionales en términos de recursos y capital político</t>
  </si>
  <si>
    <t>Desarrollar un sistema e institucionalidad habilitante para la CTeI</t>
  </si>
  <si>
    <t>Desarrollar proyectos estratégicos y de impacto en CTeI a través de la articulación de recursos de la nación, los departamentos y otros actores</t>
  </si>
  <si>
    <t>Generar vínculos entre los actores del SNCTI y actores internacionales estratégicos</t>
  </si>
  <si>
    <t>Equipo de Internacionalización</t>
  </si>
  <si>
    <t>Cultura y comunicación de cara al ciudadano</t>
  </si>
  <si>
    <t>85% de satisfacción de usuarios</t>
  </si>
  <si>
    <t>100% de cumplimiento de los requisitos de transparencia en Colciencias</t>
  </si>
  <si>
    <t>100% de cumplimiento de los requisitos de gobierno en línea en Colciencias</t>
  </si>
  <si>
    <t>Comunicamos lo que hacemos</t>
  </si>
  <si>
    <t xml:space="preserve">100% de programas estratégicos priorizados comunicados </t>
  </si>
  <si>
    <t xml:space="preserve">
100% de cumplimiento de los requisitos de transparencia en Colciencias</t>
  </si>
  <si>
    <t>100% de cumplimiento de los requisitos de GEL en Colciencias</t>
  </si>
  <si>
    <t xml:space="preserve">
2.208.400  personas sensibilizadas a través de estrategias enfocadas en el uso, apropiación y utilidad de la CTeI</t>
  </si>
  <si>
    <t>Talento humano competente, innovador y motivado</t>
  </si>
  <si>
    <t>3 puntos de incremento en la calificación de cultura organizacional</t>
  </si>
  <si>
    <t>Cero improvisación</t>
  </si>
  <si>
    <t>100% de oportunidad en el cumplimiento de fechas programadas para la formulación, seguimiento y evaluación de los planes institucionales</t>
  </si>
  <si>
    <t>100% de cumplimiento de los requisitos de transparencia en Colciencias - OAP</t>
  </si>
  <si>
    <t>100% de cumplimiento de los requisitos de gobierno en línea en Colciencias - OAP</t>
  </si>
  <si>
    <t>100% de cumplimiento de los requisitos de transparencia en Colciencias - Control Interno</t>
  </si>
  <si>
    <t>100% de cumplimiento de los requisitos de transparencia en Colciencias - SEGEL</t>
  </si>
  <si>
    <t>Más fácil, menos pasos</t>
  </si>
  <si>
    <t>65% nivel de madurez del Sistema de Gestión de Calidad</t>
  </si>
  <si>
    <t>Gestión documental</t>
  </si>
  <si>
    <t>100% implementación del Programa de Gestión Documental</t>
  </si>
  <si>
    <t>Colciencias sostenible para todos</t>
  </si>
  <si>
    <t>El Fondo Francisco José de Caldas (FFJC), instrumento efectivo en la canalización de recursos</t>
  </si>
  <si>
    <t>100% de optimización del proceso de contratación derivada del FFJC (integración MGI-ORFEO)</t>
  </si>
  <si>
    <t>Gestión e Infraestructura de TI</t>
  </si>
  <si>
    <t xml:space="preserve">100% de avance en el desarrollo del nuevo sistema integrado de información </t>
  </si>
  <si>
    <t>Colombia BIO</t>
  </si>
  <si>
    <t>250.000  nuevos registros de especies en el Global Biodiversity Information Facility (GBIF) aportadas por Colombia</t>
  </si>
  <si>
    <t xml:space="preserve">
9 expediciones</t>
  </si>
  <si>
    <t xml:space="preserve">
56 proyectos de investigación apoyados</t>
  </si>
  <si>
    <t>Convertir a COLCIENCIAS en Ágil, Transparente y Moderna - ATM</t>
  </si>
  <si>
    <t>Propiciar condiciones para conocer valorar conservar y aprovechar nuestra biodiversidad</t>
  </si>
  <si>
    <t>Secretaría General</t>
  </si>
  <si>
    <t>Equipo de Comunicaciones</t>
  </si>
  <si>
    <t>Oficina Asesora de Planeación</t>
  </si>
  <si>
    <t>Oficina de Control Interno</t>
  </si>
  <si>
    <t>Dirección Administrativa y Financiera</t>
  </si>
  <si>
    <t>Oficina de Tecnología de Información</t>
  </si>
  <si>
    <t>Dirección General</t>
  </si>
  <si>
    <t>100% cumplimiento en la reducción de tiempos, requisitos o documentos en procedimientos seleccionados</t>
  </si>
  <si>
    <t>100% de avance en el plan de racionalización de trámites</t>
  </si>
  <si>
    <t xml:space="preserve">MATRIZ DE SEGUIMIENTO AL PLAN DE ACCIÓN INSTITUCIONAL </t>
  </si>
  <si>
    <t>Resumen de la gestión a 31 de marzo de 2018</t>
  </si>
  <si>
    <t>Respecto a la Convocatoria de formación para estudios de maestría y doctorado en el exterior COLFUTURO,  su apertura se dió el 9 de enero de 2018 y el cierre 28 de febrero. Durante el mes de marzo de 2.018, se inició el proceso de  está adelantando el proceso de evaluación de la convocatoria del Programa Crédito Beca, a la cual se presentaronun total 2.837 aspirantes. En esa línea, en este período se suscribió el Convenio de aportes entre COLCIENCIAS y el Fondo Francisco José de Caldas, a través del cual se financiará la cohorte de los beneficiarios de esta convocatoria. 
La Convocatoria para la conformación de un banco de candidatos elegibles para estudios en el exterior Colciencias - Fulbright, cuyo propósito es apoyar la formación de alto nivel de profesionales e investigadores colombianos que deseen realizar programas de doctorado en los Estados Unidos, en universidades que se encuentren en el Academic Ranking of World University – ARWU – Ranking General de Shanghái 2017, abrió el pasado 15 de febrero y su fecha de cierre será el próximo 15 de mayo. Para la apertura de la convocatoria se envió una carta de intención a Fullbright Colombia, donde se explica el mecanismo a través del cual se asegurará la disponibilidad de recursos para la cohorte.
Sumado a lo anterior, en este período se adelantaron conversaciones con LASPAU y Fulbright para definir el esquema de operación para la cohorte 2019. 
Frente a la formación de capital humano de alto nivel para las regiones, el pasado 22 de marzo se dió apertura a las convocatorias de los Departamento del Atlántico y la Guajira. El presupuesto asociado por departamento es de $17.041.044.800 y $19.241.950.000 respectivamente. El cierre de las dos convocatorias, se llevará a cabo el 30 de junio de 2018.</t>
  </si>
  <si>
    <t>En este período se avanzó en la gestión del requerimiento a la Oficina de Tecnologías de la Información, para el registro de la información tanto de doctores como de Instituciones, para conformación del portafolio de los becarios para postdoctorado, en el marco de la convocatoria de Estancias Posdoctorales 2018, cuya apertura se realizara en segundo semestre de la vigencia.</t>
  </si>
  <si>
    <t xml:space="preserve">En primer trimestre de 2018, se elaboró el documento de análisis de los resultados de la Convocatoria 768 para Indexación de Revistas Científicas Colombianas Especializadas. En este consignó los antecedentes de dicha Convocatoria y también se realizó una descripción detallada del procedimiento y la obtención de los resultados. Así mismo, se expuso un análisis de datos; las conclusiones y algunas recomendaciones para próximas convocatorias de indexación de revistas científicas nacionales. </t>
  </si>
  <si>
    <t>A 31 de marzo de 2018, se registraron 1.959 artículos, valor que alcanza apenas el 70% la meta establecida. El comportamiento puede asociarse a la tendencia de publicación en el primer trimestre por parte por colombianos en revistas científicas de alto impactos incluidas en SCOPUS y Publindex. Es importante anotar que esta medición es un conteo de los artículos publicados en SCopus y el aumento o disminución de los mismos no obedece a una gestión directa de la entidad.
El balance por áreas de conocimiento de los artículos registrados, es la siguiente: el 14% de total de los artículos está relacionado con Medicina;  el 9,5% con Ingeniería; con el 9% Agricultura y Ciencias Biológicas; 6,6 % Física y Astronomía; 5,5% Química; 5,3% Bioquímica, genética y biología molecular y Ciencias del medio ambiente; 5,2 % Ciencias sociales y 5,1% Ciencias de la computación. Vale resaltar que en la clasificación, Scopus utiliza 27 áreas temáticas, en las cuales las revistas al estar multicategorizadas genera que un mismo artículo puede estar contabilizado en más de un área temática.
Por otro parte, en este período se inició la revisión del modelo de reconocimiento de grupos de investigación e investigadores, partiendo de la elaboración de un documento de análisis de la convocatoria 781 de 2017, en la cual se presenta información en una ventana de observación comprendida entre el 1 de enero de 2012 y el 31 de diciembre de 2016, a partir de los datos registrados por las investigadores de los cuales 1.976.092 cumpliern con los criterios de existencia y calidad. De los productos mencionados la mayor proporción se concentró en los asociados a la Apropiación Social del Conocimiento, seguido por los productos de Formación de Recurso Humano. En tercer lugar se ubican los productos de Nuevo Conocimiento correspondientes en su mayoría artículos de investigación. 
Teniendo en cuenta las condiciones para los investigadores, se realizó el proceso de validación de las condiciones de las personas registradas en el aplicativo CvLAC, que autorizaron el uso de la información y fueron avaladas por las instituciones. En el conteo básico de las hojas de vida de investigadores se presentaron un total de 73.147 currículos certificados y avalados por al menos una institución; de manera que con este número de registros llevó a cabo la categorización así: Investigador Senior 1.707; Asociado 3.595; Junior 7.595; Estudiante de Doctorado 5.860; Estudiante de Maestría o especialidad clínica  6.269; Estudiante de Pregrado 3.799; Joven Investigador 247; Integrante Vinculado con Doctorado 4.010; Integrante Vinculado con Maestría o Especialidad clínica 17.355; Integrante Vinculado con Especialización 3.562; Integrante Vinculado con Pregrado 9.596; Integrante Vinculado 9.184 y Sin Categoría 229.
Frente a la Ventanilla Abierta para el reconocimiento de actores del SNCTI (Nueva Política) centros de investigación, en el primer trimestre se radicaron 6 solicitudes para el reconocimiento de centros de investigación. Todas las solicitudes cumplieron con los requisitos mínimos y se encuentran en proceso de evaluación. Una de las solicitudes tramitadas, correspondió al Instituto Nacional de Salud que al ser instituto público obtendrá el reconocimiento de manera automática sin necesidad de pasar por la evaluación mencionada.</t>
  </si>
  <si>
    <t>El registro de apoyo a proyectos de investigación por cuenta de la Dirección de Fomento a la Investigación se llevará a cabo en tercer trimestre; no obstante se han adelantes las siguientes por convocatoria así:
a) Convocatoria regional para el fortalecimiento de capacidades I+D+i y su contribucion al cierre de brechas tecnologicas en el departamento de Antioquia, Occidente: esta convocatoria busca Identificar proyectos que, en el corto plazo, permitan cerrar brechas tecnológicas,obteniendo productos innovadores y con alto valor agregado; así como promover la articulación de grupos de investigación que han realizado investigaciones recientes para que continúen sus procesos en alianza con otros actores, logrando mejorar la productividad y competitividad del rubro productivo. Se dió apertura el pasado 02 de marzo y cerrará el próximo 02 de mayo.
b) Convocatoria para fortalecimiento de las capacidades de investigación del departamento de Nariño a través de la financiación de proyectos en CTeI: esta convocatoria busca  fortalecer e impulsar las capacidades científicas en la cual se sustenten la I+D y los procesos de transformación tecnológica en los focos Ambiente y Agropecuario Agroindustrial para el departamento de Nariño. En este período, se elaboró el borrador de los términos de referencia de la convocatoria y estos se encuentran en proceso de revisión por parte de la Gobernación de Nariño.
c) Convocatoria Regional para proyectos de I+D con el fin de fortalecer y aplicar conocimiento en la formación virtual en el Departamento De Antioquia, Occidente: el propósito de esta convocatoria es contribuir a la generación de conocimiento a través de la ejecución de proyectos  de investigación con desarrollos tecnológicos funcionales, que atiendan problemáticas de formación virtual para la educación  en Antioquia. La apertura se llevó a cabo el pasado 1 de marzo y se cerrará el proxímo 15 de mayo. Se espera financiar 27 proyectos con este instrumento.
d) Convocatoria Ecosistema Científica: busca contribuir al mejoramiento de la calidad de las Instituciones de Educación Superior colombianas participantes, a partir de la conformación de alianzas que impulsen el desarrollo regional y respondan a los retos del desarrollo social y productivo del país, mediante la financiación de programas de I+D+i en los focos estratégicos establecidos, con resultados perdurables y sostenibles en el tiempo. 
Durante el primer trimestre de 2018, se sesionó el primer comité técnico interinstitucional en donde se revisó la preparación Misión Banco Mundial, Cronograma y metodología evaluación convocatoria 792; así como el estado de la firma los contratos derivados de las 4 alianzas financiables de la primera fase, produto de la convocatoria 778.
El 15 de febrero cumpliendo cronograma, establecido en los términos de referencia,  cerró la segunda fase convocatoria,  con un total de 20 propuestas de programas en los 5 focos estratégicos distribuidos así: Energía Sostenible: 7; Alimentos: 6; Sociedad: 3; Bioeconomía: 3; Salud: 1.
e) Convocatoria para Proyectos de Ciencia, Tecnología e Innovación en Salud 2018: su propósito es contribuir a la solución de los retos en salud del país mediante la financiación de proyectos de investigación científica, desarrollo tecnológico e innovación de alto impacto, así como del fortalecimiento de las capacidades nacionales y regionales de CTeI en Salud a través del apoyo a la formación de doctores. La convocatoria abrió el pasado 12 de marzo y cerrará el próximo 16 de mayo. Se han destinado $22.437.201.970 para la financiación de 45 proyectos de investigación.
f) Proyectos de CTeI y su contribución a los retos del país: su objetivo es fomentar la generación de conocimiento a través de proyectos de CTeI que afronten
retos de país, que estimulen la formación de capital humano a nivel de doctorado y deriven en productos con potencial de transferencia de resultados a diferentes grupos de interés. En este período se elaboraron los términos de referencia y fueron presentados ante las instancias de decisión pertinentes. Se dió apertura a la convocatoria el pasado 16 de marzo y su cierre se llevará a cabo el próximo 23 de mayo. Los recursos para la financiación de proyectos son del orden de $26.500.000.000.
g) Convocatoria 791 Reino Unido: a través de este instrumento se financian proyectos de investigación aplicada e interdisciplinar, con un componente de intervención y de apropiación social con coinvestigadores de UK relacionados con temáticas de paz en el marco de la estrategia institucional con los Británicos formalizada a través del Fondo Newton. En el primer trimestre de la vigencia, se realizó la búsqueda de los pares evaluadores de las 35 propuestas que fueron inscritas y aprobadas por parte de Colciencias (Colombia) y Research Councíl UK y Newton Fund (Reino Unido). Los proyectos serán evaluados por expertos de ambos países y la decisión del banco de elegibles se tomará de común acuerdo entre las dos partes. 
h) Invitación a presentar propuesta para trabajar en alianza con las comunidades indigenas en temas relacionados en plantas medicinales: durante este período se elaboraron los términos para hacer la invitación, en alianza con comunidades indígenas, se  obtuvieron los Certificados de Disponibilidad de Recursos – CDR´s y se presentaron al comité de la Dirección de fomento a la Investigación y fueron recomendados para seguir con el proceso.
i) Invitación a presentar propuesta para desarrollar una herramienta de modelamiento y/o optimización para la introducción de gas natural a pequeña escala en distintos sectores de consumo final de energía en Colombia (Energía y Minería): su propósito es contribuir desde la investigación científica a la solución de problemáticas asociadas al uso adecuado y eficiente de los recursos energéticos del país, a través del desarrollo de una herramienta de modelamiento y/u optimización para la introducción de procesos de licuefacción de gas natural. La invitación fuer publicada el pasado 05 de marzo. el cierre se llevará aca 
j) Invitación a presentar propuesta para el Fortalecimiento del Portafolio I+D+i  en Seguridad y Defensa: en primer trimestre de 2018, se elaboraron las condiciones de la Invitación en conjunto con el equipo técnico de la Dirección de Ciencia y Tecnología de la Armada Nacional. Estos condiciones fueron aprobadas en el Comité Conjunto de Administración del Convenio 877 de 2017.
 k) Segunda fase convocatoria para conformar las ternas del Consejo Nacional de Bioética: en el período se presentó una adenda, para ampliar cronograma, dado el número de propuestas presentadas. Su cierre se dará el próximo 01 de junio.
Respecto a la información científica especializada, durante el primer trimestre se inició el trámite para el pago a Elsevier, con el propósito de garantizar el acceso de las diferentes instituciones de educación superior  a contenidos digitales con mayor relevancia ypertinencia generadoras de valor  en los procesos de investigación y producción científica del país.</t>
  </si>
  <si>
    <t>Con respecto a la "Invitación para apoyar empresas beneficiadas de Alianzas para la innovación para el desarrollo de proyectos o prototipos", a 31 de marzo de la vigencia, se encuentra en la fase de convocatoria a las empresas beneficiarias. La convocatoria de empresas está a cargo de cada una de las cámaras que componen 7 de las 8 Alianzas regionales Queda pendiente la adhesión de Cámara de Comercio de Bogotá. La inscripción de las empresas se realiza mediante el link http://inscripcion.alianzasparalainnovacion.co/, y la elección definitiva se realiza en un comité técnico ejecutivo con la Cámara Coordinadora de la Alianza, Confecámaras y Colciencias. Al finalizar el primer trimestre el estado de las convocatorias es en siguiente:
-Alianza Andino Amazónica: apertura 05 de marzo de 2018 - convocatoria abierta
-Alianza Caribe: apertura 02 de abril
-Alianza Eje Cafetero: apertura 28 de febrero de 2018 - cierre 30 de marzo de 2018
-Alianza Llanos: apertura 02 de marzo de 2018- convocatoria abierta 
-Alianza Pacífico: apertura 07 de marzo de 2018 - convocatoria abierta
-Alianza Santanderes y Boyacá:
- Barrancabermeja: apertura 28 de febrero de 2018 - cierre 28 de marzo de 2018
- Bucaramanga: apertura 01 de marzo de 2018 - cierre 09 de marzo de 2018
- Cúcuta: apertura 07 de marzo de 2018- cierre 31 de marzo de 2018
- Duitama: 02 de marzo de 2018 - cierre 31 de marzo de 2018
- Pamplona: 05 de marzo de 2018 - cierre 28 de marzo de 2018
- Tunja: 02 de marzo de 2018 - cierre 23 de marzo de 2018
-Alianza Tolima-Huila-Cundinamarca: apertura no especificada - convocatoria abierta</t>
  </si>
  <si>
    <t xml:space="preserve">En cuanto a la implementación de la estrategia de Sistemas de Innovación, en el primer trimestre de 2018, se dió apertura a cinco convocatorias para la selección de empresas beneficiarias del programa de Sistemas de Innovación a través de las Cámaras de Comercio en las ciudades de Barranquilla, Bucaramanga, Cali y Eje Cafetero Empresarial.
De igual manera se abrieron las convocatorias para Boyacá y Cundinamarca tanto para la selección de entidades asesoras ara prestar servicios de asesoría con el objetivo de impulsar la creación de Sistemas de Innovación, como la selección de empresas beneficiarias para el desarrollo de capacidades en los componentes clave que impulsan la innovación empresarial para la creación y/o consolidación de sistemas básicos de innovación.
Por lo que refiere a la Gestión Territorial de Sistemas de Innovación, en el período, se actualizó el Proyecto Oferta Colciencias de Innovación Empresarial, teniendo en cuenta las observaciones realizadas en diferentes sesiones del OCAD y mesas técnicas realizadas, en el marco del Sistema General de Regalías. Los cambios implicaron la inclusión de un numeral asociado al “Proceso de cofinanciación de prototipos (Módulo sistemas de Innovación)” en el cual se señaló el proceso para la estimación de presupuestos de inversión y aprobación de los mismos. De igual manera se modificó el capítulo asociado a los términos de referencia y  la adhesión de un anexo relacionado con caracterización de proyectos financiados por Colciencias y los montos promedios desde el año 2007 a 2017.
</t>
  </si>
  <si>
    <t>En el primer trimestre de 2018, con respecto al apoyo de los proyectos de I+D+i se resalta las gestiones que a continuación se mencionan:
a) Convocatoria de brechas tecnológicas: su objetivo es cofinanciar proyectos de cierre de brechas tecnológicas que partan de la identificación previa de demandas y ejercicios de prospectiva o roadmap, para las empresas en alianza con Centros de Desarrollo Tecnológico y Centros de Innovación y Productividad. En el período se revisó el informe de brechas realizado en 2017, como base para estructurar los términos de referencia de la convocatoria. Este documento fue presentado ante la Subdirección General para ser revisado en un Taller de Diseño y Seguimiento (TDS), en el cual sutieron algunas observaciones que fueron subsanadas.
b) Clúster Proteína Blanca Valle del Cauca: esta iniciativa apoya a proyectos enfocados en el cierre de brechas tecnológicas que partan de la identificación previa de demandas mediante un ejercicio de roadmap tecnológico, para el clúster de proteína blanca del Valle del Cauca. En el período analizado se realizó la revisión de plan operativo del proyecto con el Centro de Innovación "Reddi" de la Cámara de Comercio de Cali.
c) Línea de Crédito Bancoldex: En esta iniciativa, se avanzó en la realización de las mesas de trabajo con Bancóldex, en las cuales se decidió llevar cabo la convocatoria COFINANCIACIÓN LÍNEA DE CRÉDITO COLCIENCIAS- BANCOLDEX, para la cual se definieron requisitos y criterios para acceder a la línea de crédito y al incentivo a la innovación.  Se presentó una primera versión de términos de referencia en TDS y se consolidó la última versión de los mismos para ser presentados y aprobados en Comité del SENA, en el segundo trimestre de la vigencia.
d) Fortalecimiento TECNOPARQUES SENA: se definió el mecanismo a través de la cual se implementará esta estrategia.  Se partió de la necesidad de contratar una firma que realice un diagnóstico y plan de acción para los Tecnoparques del SENA, con el fin de fortalecer sus capacidades en CTeI y revisar la posibilidad de convertirse en Centros de Innovación y Productividad. En este período también se construyó la versión preliminar de la invitación a presentar propuesta a partir de un diagnóstico inicial de TECNOPARQUES elaborado por el SENA.
e) I+D BIO: Se avanzó en el seguimiento técnico y financiero de las iniciativas a cargo del programa nacional de Biotecnología referentes a Portafolio 100, Institutional Links y Programas Estratégicos.
Acerca de la Ventanilla Abierta para el reconocimiento de actores del SNCTeI de la Dirección de  Desarrollo Tecnológico e Innovación, en primer trimestre de 2018 fueron reconocidas 6 unidades de I+D+i: CIDEI, Centro de Productividad y  Competitividad de Oriente,  Corporación Centro de Desarrollo Tencológico del Gas, Corporación Centro de Investigación y Desarrollo de los Llanos CEINDETEC, Centro de Innovación y Tecnología ICP de Ecopetrol, Acerías de Colombia.</t>
  </si>
  <si>
    <t>En primer trimestre de 2018 se lograron constituir 3 spinn off, (empresas  de base tenológica de origenuniversitario), lograndoo así el 100% de la meta establecida para el período. Vale resaltar que la distribución geográfica de las spinn off, da cuenta de 2 econstituidas en el departamento de Antioquia y 1 ubicada en Bogotá Disitrito Capital.
Con respecto al Apoyo a Oficinas de Transferencia Regionales y Universitarias, en el período analizado, se trabajó en la conformación legal de la Red de Oficinas de Transferencia de Resultados de Investigación-OTRI. También se relizaron sesiones virtuales semanales con las OTRI regionales, dando como resultado un documento final de estatutos y modelo de gobernanza de la red “JOINN- Red Nacional de OTRI” el cual se someterá a la revisión de los operadores regionales (Cámaras de Comercio y Corporaciones) para aprobación definitiva. También, se dió por terminado el piloto asociado al portafolio de tecnologías y servicios para la red con la asesoría de la firma Creative Lab. De este trabajo se dieron las siguientes conclusiones para la estrategia de red de OTRI:
a) El propósito de la red es el de potencializar el ecosistema de Ciencia Tecnología e Innovación del país, gracias a la prestación de servicios que permitan a sus integrantes resolver problemas de la industria.
b) Es necesario entender la red como un conjunto de beneficios para sus miembros en las siguientes familias: economías de escala, mayor competitividad, menores costos de servicios, búsquedas conjuntas que beneficia al grupo y disminuye los costos individuales, facilidad de acceso para los clientes, incremento de la productividad y mayor integración de la cadena.
c) Debe realizarse un liderazgo conjunto durante el tiempo que se considere pertinente para que cada uno de los ejes estratégicos arroje resultados tangibles y mientras se logre estructurar el modelo de gobernanza para la red.
d) Establecer enfoque frente a la ejecución de las acciones futuras que permitan garantizar que el aporte estratégico sea potente de acuerdo a la experticia de cada OTRI fundadora.</t>
  </si>
  <si>
    <t xml:space="preserve">A primer trimestre de 2018, se reportaron dos empresas en procesos de innovación como producto del seguimiento a la contratación de la convocatoria para cofinanciar proyectos de investigación aplicada, desarrollo tecnológico e innovación con TIC en sectores estrategicos (agroindustria, salud, turismo, energía &amp; hidrocarburos, gobierno, justicia y defensa) orientados al mejoramiento de la productividad y competitividad del sector TIC.  Con esto, se cumple el 100% de la meta establecidas para el período. Las empresas son de origen de los departamentos de Risaralda y Atlántico y los procesos de innovación que se fomentan,, dan cuenta de la generación de soluciones innovadoras.
Con relación a la convocatoria para la formación de ciudadanos en ciencia de datos, esta cerró el pasado 02 de marzo. Los resultados del primer y segundo corte, dieron cuenta de 171 y 159 elegibles del banco  definitivo y preliminar respectivo. El banco definitivo de la segundo corte, será publicado en el mes de abril de 2018.
Frente a la estrategia de "INCUBA TI", cuya  apertura se dió en 2017 y los resultadon registraron 35 iniciativas, el avance a primer trimestre de 2018 muestra que los beneficiarios se encuentran en fase de entrenamiento con la finalidad de que los empresarios y emprendedores creen  nuevas empresas en el sector TI.
Con referencia a la convocatoria de formación especializada y certificación en competencias para desarrollo de tecnologías de información en la ciudad de Bogotá D.C, en primer triesmtre de 2018, se elaboraron los términos de referencia  y la apertura se llevó a cabo el pasado 20 de marzo. Su ejecución esta a cargo de FEDESOFT.
</t>
  </si>
  <si>
    <t>Para los meses de enero y febrero de 2018, se reportaron desde la Superintendencia de Industria y Comercio (SIC) un total de 52 registros de patentes solicitadas por residentes en oficina nacional y PCT. la distribución porcentual por departamento es la siguiente: Antioquia 25%; Bogotá 19%; Santander 12%;  Valle del Cauca 10%: Cauca 6%; Atlántico, Cundinamarca, Bolivar y Tolima cada uno con un 4%, Boyacá, Caldas, Chocó, Huila, Quindio, Risaralda y la Guajira cada un con 2%..
Por lo anterior, se cumple en un 73% la meta establecida para el período. No obstante vale señalar que finalizando el mes de abril, se emitirá el dato definitivo  con corte a 31 de marzo.
También se señala que los resultados del indicador, dan cuenta de esfuerzo conjunto entre Colciencias y la SIC y su comportamiento depende de  la demanda de solicitudes por parte de los actores del SNCTeI. Adicionalmente, hay que  tener en cuenta que la  SIC recibe nformación adicional sobre la cual Colciencias no tiene gestión directa, lo que dificulta estimaciones o proyecciones de metas. 
Por lo que refiere a la convocatoria para apoyar el alistamiento y la presentación de patentes por las vías nacional e internacional, en el período analizado se avanzó junto con la SIC enla construcción del os términos de referencia. Su apertura se preveé para mayo de la vigencia.
En lo que respecta al estudio de resultados e impacto de las solicitudes de patentes apoyadas por Colciencias, e a marzo 31 de 2018 se avanzó en la estructuración los aspectos mínimos que se esperan que contenga el resultado de este documento, lo que incluyó: resultados de los análisis econométrico y bibliométrico, resultados y conclusiones del estudio cualitativo y resultados y conclusiones del análisis costo- beneficio.</t>
  </si>
  <si>
    <t>En primer trimestre de 2018, frente a la convocatoria de Fortalecimiento en la producción de proyectos museológicos para la Apropiación Social de CTeI desarrollados por Centros de Ciencia, se adelantó la eaboración de los términos de referencia y anexos respectiva. Se proyectó dar apertura en el mes de abril de la vigencia.
Con relación a la gestión territorial de los Centros de Ciencia, en el primer trimestre se acompañaron las Jornadas de asistencia técnica regional y verificación programadas por la Secretaría Técnica del Fondo de CTeI del Sistema General de Regalías para la Región Centro Sur, Llanos, Centro Oriente y Caribe.
Respecto a las Comunidades de Centros de Ciencia, en el período analizado se llevaron a cabo los lineamientos metodológicos para el segundo encuentro nacional de Centros de Ciencia, evento que busca socializar experiencias nacionales e internacionales  enfocadas en museología para CTeI con enfoque social y participativo para así favorecer las prácticas museológicas y museográficas, con el objetivo de evidenciar a los Centros de Ciencia como agentes de cambio.
En cuanto al fortalecimiento de la relación entre Centros de Ciencia y el Sector Privado, se realizó un avance técnico con el fin de describir las necesidades sectoriales a la luz de beneficios tributarios para la realización de un convenio en II semestre 2018.
Frente a la Convocatoria de reconocimiento de actores del SNCTI Centros de Ciencia, en primer trimestre de 2018 se recibieron 03 soliccitudes de reconocimiento, de las cuales  1 se encuentra en estado de evaluación,  la siguiente en radicación y la última se encuentra en proceso de diligenciamiento.</t>
  </si>
  <si>
    <t xml:space="preserve">En primer trimestre de la vigencia, se reportaron 2.714 personas sensibilzadas, alcanzando así el 100% de la meta establecida para el período. El dato logrado se dió en términos del desarrollo de la convocatoria de "Ideas para el Cambio" a través de la interacción de los ususarios con la plataforma www.ideasparaelcambio.gov.co. Las diferentes convocatorias que se han realizado y los resultados de los procesos de Apropiación Social de la CTeI en la implementación de soluciones de ciencia y tecnología  en diferentes zonas de nuestro país. Las 1.364 personas adicionales se lograron a través  de la movilidad de los contenidos que se han gestionado desde el equipo de trabajo y que han sido de interés para las comunidades del país.
Con relación al Concurso "A Ciencia Cierta 4ta versión",  en el período analizado. se participó del taller de intercambio de experiencias que se realiza en Boyacá con las tres comunidades y empresario beneficiarios de A Ciencia Cierta Bio de este departamento, evento al que asisten diferentes entidades públicas, universidades y grupos étnicos, para compartir e intercambiar conocimientos y buenas prácticas. Se aprovecha este espacio para hacer seguimiento al desarrollo de los procesos de apropiación social de CTeI en cada una de las experiencias.
A partir del éxito de esta iniciativa, se postuló el concurso al  Premio de Servicio Público de las Naciones Unidas, cuyo propósito es premiar los logros creativos y las contribuciones de las instituciones de servicio público que conducen a una administración pública más eficaz y sensible en los países de todo el mundo.
Frente a proyectos espeeciales, en el trimestre se  presentó y aprobó el proyecto entre comunidades indígenas del Cauca y una institución de educación superior, para el desarrollo de procesos de apropiación social de CTeI. El proyecto se formallizó a través de un convenio enmarcado en lo establecido en la Comisión Mixta de Mesa de Comunicaciones CRIC, la cual opera a propósito de la Minga 2017 y los acuerdos derivados de la misma el 4 de noviembre de 2017 entre el Gobierno Nacional y los Pueblos Indígenas, en la vereda Monterilla de Caldono, Cauca, Resguardo Las Mercedes, específicamente en los temas relacionados con el sector tecnologías de la información y las comunicaciones, se define entre el CRIC y el Instituto de Estudios y Relaciones Internacionales IEPRI de la Universidad Nacional de Colombia, el proyecto denominado Observatorio de Medios CRIC-IEPRI, con el fin de estudiar y definir la manera adecuada de interrelacionarse desde la información que se genera desde las comunidades indígenas y los medios de comunicación, para que se facilite su adecuada interpretación y emisión de la misma hacia el resto de la sociedad colombiana.
En lo que refiere a la actualización de la Estrategia Nacional de Apropiación Social de CTeI,  en el período se avanzó en el proceso de balance y ruta para la actualización del documento se presentó el documento con la metodología para la construcción de los lineamientos de Innovación Social en CTeI con las fases, actores y cronograma del proceso.
También en este período, se presentó el documento con la metodología para la construcción de los lineamientos de Innovación Social en CTeI con las fases, actores y cronograma del proceso.
Acerca del redimensionamiento del CENDOC, el el primer trimestre de 2018 se construyó el plan de acción  que sirvió de base para la construcción de los objetivos concertados. De igual manera se iniciaron mesas de trabajo con el Ministerio de Educación para conocer el estado actual del Sistama Nacional de Acceso Abierto SNAAC y se diseñó la primera propuesta SNAAC MEN -COLCIENCIAS. Sumado a esto, se definieron los primeros lineamientos de metadatos para la Red Nacional de Información Científica.
 </t>
  </si>
  <si>
    <t xml:space="preserve">A primer trimestre de 2018, se reportan 603.251 personas sensiblizadas a través de estrategias enfozadas en el uso, apropiación y utilidad, por cuenta de las iniciativas de Contenidos Multiformato, Activaciones Regionales, Estrategia Digital TEC. Con esta cifra se cumple la meta al 100%. Vale resaltar que las 399.251 personas adicionales sensibilizadas se aducen principalmente a la emisión de contenidos en tres canales de televisión pública diferentes, en el portal web de Todo Es Ciencia y en sus redes sociales, sumado a la presentación del documental "la tierra del agua" de la serie Colombia Bio en el Jardín Botánico (aporte de 580.372 delos 603.251 personas registradas).
Con relación a las activaciones regionales, en el trimestre se desarrollaron dos Rutas de la Ciencia en Villa de Leyva (con la preparadora de fósiles Mary Luz Parra) y Sabaneta (con el innovador social Felipe Betancur), ambas con lleno total de los espacios en que fueron realizadas (585 estudiantes para las dos Rutas). Además, se dió inicio a la difusión de los tres capítulos audiovisuales producidos para cada una de las tres Rutas desarrolladas en el último trimestre de 2017, logrando 1.482 visitas en la página web de Todo es Ciencia y un total de 8.477 reproducciones en todas las redes sociales. El impacto total, tanto presencial como en redes, de personas sensibilizadas con estas activaciones regionales, fue de 10.544.
Con relación a la estrategia Digital TEC a través de la cual se divulgan las acciones realizadas desde el programa Difusión (Todo es Ciencia) en redes sociales, durante este periodo, y debido al cambio de algoritmo de Facebook, en el que se obliga a pagar cada vez más para que los contenidos lleguen a más gente, el tráfico web se redujo notablemente con 5.603 usuarios únicos y 9.779 visitas a la página.  
Sumado  a lo anterior, la gestión de la estrategia incluyó la formalización de la alianza con la Universidad Pedagógica y la Universidad del Norte para el intercambio de contenidos y el fortalecimiento de la estrategia digital a través de la sinergia en redes sociales y se presentó el plan de trabajo para la sección de Opinión que contará con entregas periódicas de periodistas y columnistas sobre temas de CTeI. 
</t>
  </si>
  <si>
    <t>En primer trimestre de 2018, se registraron un total de 3.000 niños y jóvenes apoyados en procesos de vocación científica, logrando así el 100% de la meta configurada para este período. La cifra reportada hace parte de la gestión realizada desde la iniciativa de gestión territorial del Programa Ondas en el departamento del Cauca. La caracterización del acompañamiento en este departamento, da cuenta del apoyo a 595 niños indígenas, 139 instituciones, 128 grupos de investigación y 280 maestros. Los recursos hacen parte del SGR de la región.
También desde la iniciativa de gestión territorial en el período analizado see continuó con el acompañamiento técnico al equipo del departamento de Huila para la formulación de la propuesta de implementación de Ondas en  2018 y se elaboraron los términos de referencia para la suscripción del convenio con la Universidad Surcolombiana.
Desde el componente de .Seguimiento a la formulación e implementación del Programa Ondas a través del Sistema General de Regalías, Colciencias participó en las mesas técnicas zona Llanos, revisión del proyecto Tipo de Ondas presentado por el departamento de Arauca, y proyecto de vocación del departamento de Guaviare. Así mismo, se revisó y realizzó asistencia técnica al Proyecto Tipo formulado por el Departamento de Nariño.
Con relación a la estrategias de fortalecimiento Ondas, a 31 de marzo se  elaboró el primer borrador de los Lineamientos de la Estrategia de Apropiación Social  de la Ciencia, la Tecnología y la Innovación en el Programa Ondas.
En este trimestre también, se elaboró el plan de trabajo y el cronograma para la para la ejecución de los Encuentros Regionales y nacional Ondas “Yo amo la ciencia” 2018. Además, se realizó el documento de la convocatoria para la inscripción de los grupos de investigación que participaran en los encuentros regionales.
Sumado a lo anterior, el Programa Ondas participó con un (1) grupo de investigación juvenil, en el 4° Campamento Latinoamericano de Ciencias, celebrado  en Arequita, ciudad de Minas, Departamento de Lavalleja, Uruguay, del 5 al 11 de marzo de 2018.
Con respecto a los lineamientos pedagógicos y metodológicos, del programa, en el período se llevó a cabo el ajuste y edición pedagógica de los lineamientos y las acciones correspondientes a la planeación de la estrategia de socialización y apropiación de los mismos. Como producto se obtuvo el “Documento metodológico con la estrategia de socialización y apropiación de lineamientos 2018, con plan de trabajo en regiones”.
Frente a la implementación de la Comunidad Ondas,  el primer trimestre se realizó el acompañamiento a las entidades territoriales en el uso de las plataformas (Comunidad y SIO), el desarrollo del proceso de contratación para el soporte, mantenimiento y sostenibilidad de las plataformas y el diseño de la estrategia de socialización y apropiación.
En cuanto a Proyectos especiales, en el período analizado, se llevó a cabo el diseño de las estrategias de Nasa Globe y de movilización denominada "Cracks de la Ciencia". También se gestionó la consecución de aliados y las aprobaciones antes las instancias de decisión respectivas.</t>
  </si>
  <si>
    <t>Con relación a la Convocatoria Jóvenes Investigadores e Innovadores,  31 de marzo de 2018 se elaboraron los términos de referencia  y se espera aprobación del contenido por parte del Comité de Subdirección. La apertura de la convocatoria esta programada para el mes de abril y apoya´ra cerca de 315 jóvenes investigadores.
Respecto a la Convocatoria en  Alianza con el  Sena, el pasado 23 de marzo se dió apertura al cuarto corte de  a la misma  y se espera apoyar 146 jóvenes estudiantes en modalidades técnica y tecnológica.
Alineado a lo anterior, para la Convocatoria de Jóvenes Investigadores e Innovadores en Medicina se prepararon los términos de referencia y ser presentaron para aprobación ante las instancias de decisión respectivas.  Su apertura esta prevista para el mes de abril de 2018.
En lo que respecta al Sistema de Mapeo iniciativas de país, en el primer trimestre se definió la ruta metodológica a seguir para el mapeo de iniciativas de CTeI dirigidas a niños y jóvenes junto con la firma consultora "Sistemas Especializados de Información.SEI".
Desde la estrategia de gestión territorial del programa jóvenes investigadores, en el período analizado se llevó a cabo la aprobación de la iniciativa de Nexo Global para el departamento de Caldas. Esta misma iniciativa fue presentada a la secretaría técnica por parte del Departamento de Huila.  Así mismo, se socializó el proyecto Jóvenes Investigadores e Innovadores en la Mesa Técnica Regional realizada en Villavicencio por parte de la Gobernación de Vaupés.
Frente a la Comunidad de Jóvenes Investigadores e Innovadores se adelantó la propuesta conceptual y metodológica para la creación de la comunidad de jóvenes investigadores, en la que se incluye la organización del Primer Encuentro Nacional de Jóvenes Investigadores que busca reunir a los beneficiarios de las distintas cohortes del programa. Adicionalmente, se iniciaron los procesos logísticos del del primer encuentro nacional de Jóvenes Investigadores e Innovadores.
Para finalizar, enlo que atañe al Fortalecimiento I+D jóvenes alianza SENA, en primer trimestre de 2018, se llevó a cabo la construcción de la propuesta de formación en gestión de la innovación dirigida a instructores y aprendices del SENA.</t>
  </si>
  <si>
    <t>A primer trimestre de 2018, con la relación a la convocatoria para el registro de proyectos que aspiran a obtener beneficios tributarios por inversión en CTeI (ventanilla abierta), se llevaron al preconsejo un total de 8 proyectos evaluados en el primer corte de la convocatoria 786, de los cuales 6 proyectos tuvieron concepto positivo por un valor de $ 4.556 millones de pesos. Estos proyectos serán decididos en la sesión del Consejo Nacional de Beneficios Tributarios en el mes de abril de la vigencia.
Acerca de la convocatoria para el registro de propuestas que accederán a los beneficios tributarios de Ingresos No Constitutivos de Renta y Exención del IVA, durante el período analizado, se recibieron 13 de las solicitudes de las cuales 3 correspondieron a ingresos no constituvos y 10 a exenciones de IVA.
También en primer trimestre se definió la estrategia de los términos de referencia para realizar el seguimiento a los proyectos que han accedido a Beneficios Tributarios.</t>
  </si>
  <si>
    <t>Desde la Dirección de Desarrollo Tecnológico e Innovación, se tiene previsto  implementar las iniciativas de Pactos por la Innovación y Sostenibilidad de los mismos, para el tercer y cuatro trimestre de la vigencia 2018.</t>
  </si>
  <si>
    <t>A 31 de marzo de 2018, con relación a la iniciaitiva de liderar y coordinar un amplio debate nacional sobre el papel de la CTeI en el futuro del país, se obtuvieron  los datos preliminarios de la Consulta Ciudadana "Qué camino cogemos". Según el informe generado por la Universidad EAFIT a partir de las bases de datos por la firma encargada de aplicar la encuesta, cerca de 400 mil personas participó en la consulta de las cuales el 86% corresponden a ciudadanos, 7,1% investigadores y 6,9% a empresarios Frente a las descriptivas de los datos, y que son comunes a los tres grupos, donde más igualdad hay en la participación es en el grupo de Ciudadanos (51% hombres, 47% mujeres), luego con un poco menos se encuentra los Investigadores (61% vs 39%) y por último con una baja participación de las mujeres se encuentra los empresarios (76% hombres, 24% mujeres). 
En cuanto a la participación por edad, el único grupo con participación de niños y adolescentes fueron los ciudadanos, dado que es poco probable que una persona con 20 años o menos se tenga un cargo de investigador o empresario. Para las edades de 20-30 años, nuevamente los ciudadanos presentaron una mayor participación (43%), más del doble de los empresarios (17%), y por mucho más a los Investigadores (8.6%).
En cuanto a la participación por departamentos, por mucho Bogotá dominó en todos los grupos, seguido por Antioquia en participación. Con mucho menos proporción se encuentra el Valle del Cauca y el resto de Cundinamarca. Para los demás departamentos, las participaciones  en su mayoría fueron menores al 1%. 
En cuanto a los ODS seleccionados, sobrasalieron en la consulta: a)  Garantizar una educación inclusiva, equitativa y de calidad, b) Disponibilidad de agua y el saneamiento para todos, c)  Garantizar una vida sana y d) Promover el crecimiento económico inclusivo y sostenible. Lo que se apreció, es que tanto los encuestados, mostraron mayor preocupación por ODS que parecen ser más tangibles o de acciones de más fácil observación y control, probablemente porque sienten que pueden sentir los beneficios de una manera más directa.
Con relación del informe de ODS, que constituye un elemento importante para el Libro Verde, y que fue generado por Elsevier; desde la Unidad de Diseño y Evaluación de Política (UDEP) se reportaron algunas observaciones a la firma, que incluyen aspesctos como: ajuste de la ventana de observación, producción de una versión ejecutiva del informe y algunas de modificaciones de forma.
En lo que respecta, a la formulación de la Política Nacional de Ciencia Abierta, durante el primer trimestre de la vigencia, se trabajó en dos frentes: 1) estructura y 2) contenido del documento de política. Frente a la estructura, se estableció la estructura del documento y el mapa de trabajo para la formulación de la política. Desde el contenido, se conceptualizó los componentes, el elemento habilitador y los principios de la política.</t>
  </si>
  <si>
    <t>Desde la Unidad de Diseño y Evaluación de Política, se tiene previsto  implementar las iniciativas de Generaración de capacidades entre actores del SNCTI para la formulación de políticas con enfoque transformador y Consorcio Política de Innovación para la Transformación - TIPC, para el tercer y cuatro trimestre de la vigencia 2018.</t>
  </si>
  <si>
    <t>En el primer trimestre de 2018, como estrategia para fortalecer las capacidades en formulación y estructuración de proyectos de CTeI y consolidar la Red de Estructuradores, en el marco del acuerdo de cooperación firmado entre Colciencias y el British Council se llevaron a cabo 6 talleres teórico-prácticos, que buscan
brindar herramientas metodológicas y conceptuales a los asistentes, que les permita generar y mejorar las destrezas y conocimientos para una adecuada formulación y estructuración de proyectos de CTeI. Los talleres se realizaron en 6 regiones definidas para dar cobertura a los 33 departamentos que han hecho uso de las herramientas de apoyo en la estructuración de proyectos, logrando así el 100% de la meta establecida para el período.
Los resultados de los talleres dan cuenta de un total de 1.475 personas inscritas, de las cuales el 25% correspondieron a participantes en la ciudad de Bogotá, el 14% del departamento de Antioquia y el 14% del departamento del Valle del Cauca. El porcentaje restante se distribuyó entre los 31 departamentos restantes.</t>
  </si>
  <si>
    <t xml:space="preserve">A 31 de marzo de de 2018, llevaron a cabo 7 jornadas de asistencia técnica regional para fortalecer la elaboración de proyectos formulados en 6 (2 jornadas en la región Centro Oriente) regiones del país, contando con la participación de 24 departamentos, revisando 81 proyectos y contando con la participación de aproximadamente 215 asistentes. </t>
  </si>
  <si>
    <t>Con el fin de hacer seguimiento a los compromisos de la Cumbre Iberoamericana, en primer trimestre de 2018, se realizó la Reunión de la Comisión para la Agenda Iberoamericana de Cooperación en Ciencia, Tecnología e Innovación en Ciudad de México, con la participación de Colombia, México, El Salvador, España, Guatemala y Panamá.  En este evento, se revisó  la hoja de ruta y de los resultados de la anterior Reunión de la Comisión para la Agenda Iberoamericana de cooperación en CTI (Ciudad de Guatemala, 7 marzo 2017). Avances y principales desafíos.
En este período también, se ratificó el compromiso adquirido por Colombia en el marco de la Reunión de Altos Oficiales del mes de octubre de 2017 en San Salvador, para la realización del taller "Intercambio de experiencias para el fortalecimiento de la innovación y las infraestructuras de investigación en el marco de CELAC - UE". 
Frente al desarrollo de compromisos en el marco de la OEA como presidente de la Comisión Interamericana de Ciencia y Tecnología (COMCYT), en el marco de los compromisos adquiridos en la V Reunión de Ministros y Altas Autoridades en Ciencia y Tecnología - REMCyT Colciencias ha realizado seguimiento a los Grupos de Trabajo como Presidente Pro-témpore de la Comisión Interamericana de Ciencia y Tecnología - COMCyT. Dicho seguimiento ha implicado velar porque cada uno de los cuatro grupos (Innovación, Educación y Recursos Humanos, Infraestructura Nacional de la Calidad, Desarrollo Tecnológico) continúe con la implementación del Plan de Acción de Guatemala y con la inclusión, de forma transversal, de las Tecnologías Transformadoras. 
Colciencias en su rol de coordinador de los Puntos Nacionales de Contacto (NCP por sus siglas en inglés) ha venido trabajando con la comunidad científica y los NCP temáticos en la identificación de grupos de investigación, profesores, estudiantes y universidades que estén interesadas en generar redes de cooperación a través de la participación en Horizonte 2020. Este esfuerzo va encaminado a la generación de capacidades a través del conocimiento del programa y de los planes de trabajo para las áreas priorizadas.</t>
  </si>
  <si>
    <t xml:space="preserve"> En el marco de la relación bilateral con Francia y Alemania se desarrollan programas como ECOSNORD con Francia y otros con BMBF y DAAD con Alemania, para apoyar la movilidad de investigadores en el marco de proyectos de investigación. Adicionalmente, como parte de este proceso, se desarrollarán los Comités de ECOSNORD y de los Programas Regionales MATH-AmSud y STIC AmSud, en los cuales se seleccionan los proyectos cuyas movilidades se van a apoyar.
En el primer trimestre de 2018, la convocatoria de Movilidad Internacional con Europa fue aprobada mediante el Comité de Subdirección y fue publicada el pasado 5 de marzo de acuerdo con el cronograma establecido. De igual forma, el Programa de ECOS-Nord publicó su convocatoria, por lo tanto actualmente los dos mecanismose encuentran abiertas para recibir las postulaciones tanto para Colombia, como para el capítulo de Francia.</t>
  </si>
  <si>
    <t>En el primer trimestre de 2018 y como parte de la gestión de alianzas internacionales con recursos de contrapartida para apalancar recursos adicionales, se están impulsando dos alianzas para promover y fortalecer los programas de la entidad. La primera es un posible Memorando de Entendimiento con la Corporación Internacional del Código de Barras de la Vida (International Barcode of Life -iBOL- Corporation) con sede en Ontario, Canadá, con el objetivo de vincular a Colciencias, a través del Programa Colombia BIO, como nodo nacional de iBOL para participar en programas de investigación de iBOL y beneficiarse de las instalaciones que proporciona a los investigadores de códigos de barras de ADN la secuenciación y/o el soporte informático necesario para identificar especies de manera rápida y precisa. La segunda, es el diseño de una convocatoria para “conformar un banco de elegibles en el marco programa CYTED – IBEROEKA entre Colombia y España para el desarrollo de proyectos en tecnologías de la información altamente innovadores”, que será el resultado de la alianza entre Colciencias, MinTIC Colombia y el Centro para el Desarrollo Tecnológico Industrial de España -CDTI-.
Los resultados de estas alianzas se lograrán en el cuarto trimestre de la vigencia.</t>
  </si>
  <si>
    <t xml:space="preserve">A primer trimestre de la vigencia 2018, se han comunicado el 20% de los programas estratégicos priorizados para la vigencia. 
Las campañas de comunicación que dan cuenta al indicador abarcan los siguientes programas: Formación de capital humano para la CTeI a nivel de Doctorado y Maestría; Articulación de oferta y demanda para recurso humano de alto nivel, Fomento al desarrollo de programas y proyectos de generación de conocimiento en CTeI, Sistemas de Innovación Empresarial y Brigada de patentes.
Sumando a lo anterior, se adelantaron las acciones correspondientes a la difusión de los programas estratégicos de la entidad, reflejados en 20 campañas de comunicación, las cuales fueron el resultado del análisis y conceptualización de los temas, cumpliendo lo planteado el período.
Para este mismo período,  se realizó seguimiento y se mantuvo el cumplimiento de los 7 requisitos del índice de ITEP a cargo del programa, logrando así el 100% de cumplimiento de la meta de los requisitos de transparencia. Esta gestión se enfoca en la generación de condiciones institucionales para divulgación de información que inlcuye: la creación de lineamientos internos para la divulgación de la información pública,  el tratamiento especial a entrega de información especifica, así como la documentación de los criterios de publicación de la información, en el marco legal aplicable. 
En esta linea, frente al componente de modernidad a 31 de marzo de de 2018 se evidencia un cumplimiento del 89% de los requisitos asignados al Equipo de Comunicaciones en el componente de Gobierno en Línea, con un total de 7 requisitos cumplidos de 8 asignados.  Se han venido realizando las acciones necesarias para el mantenimiento del indicador. En este sentido, se ha publicado la información básica y la establecida en la Ley de Transparencia y Acceso a la Información púbica, ley 1712 de 2014, en diversos formatos. Así mismo, se mantiene actualizada la información que se publica en las plataformas digitales.
Con relación al desarrollo del ecosistema digital a través del portal web, en este período se registraron un total de 2.425. 444 visitas en la página de la Entidad. Vale destacar que este comportamiento se debió principalmente a la socialización del Plan Anual de Convocatorias y la consulta del mismo, así como de algunas convocatorias que dieron apertura en el primer trimestre de la vigencia.
Por su parte, el desarrollo de ecosistema digital a través de redes sociales, mostró en el período el siguiente parte:  62.571 interacciones en Facebook, 34.094 interacciones en Twitter y  23.397 interacciones en Youtube. En las dos primeras redes se presentó un comportamiento menor al esperado, asociado  principalmente a la rotación de personal del área y por la baja en las publicaciones al finalizar el mes de enero de 2018.
En este período también, se desarrollaron 2 campañas de comunicación interna que incluyen: a). Campaña "Ser Comunidad Colciencias es": con el objetivo de fortalecer la cultura organizacional y el sentido de pertenencia de los colaboradores, se realiza una campaña enfocada en destacar lo que es la Comunidad Colciencias y cuáles son sus características. b) Campaña PMO: el objetivo de esta campaña fue fortalecer la cultura de gestión de proyectos en la Entidad.
Así mismo, en el primer trimestre de 2018 se llevaron a cabo 20 eventos en distintas ciudades del país, que fueron apoyados desde el área de comunicaciones para áreas como: Dirección general, fomento, innovación, mentalidad y cultura e internacionalización.
En cuanto al relacionamiento con medios de comunicación, en el período se lograron 646 menciones positivas. Frente a las categorías de educación, innovación y científicas la línea de registros varió, en algunos casos subió, en otros se mantuvo y en otros bajó: educación ( febrero 159 , marzo 65 ) innovación ( febrero 18, marzo 14) y científicas (febrero 106, marzo 99) . Los medios más destacados del trimestre son principales nacionales como ADN, Hoy Diario del Magdalena, Revista Semana.  Los temas más destacados del mes que tuvieron gran acogida en medios nacionales y locales fueron los eventos de las expediciones de Apaporis y Boyacá – Kew.
</t>
  </si>
  <si>
    <t>Aunque para alcanzar el cumplimiento de los requisitos relacionados con Norma ISO 9001:2015 para el primer trimestre de 2018 no se asoció meta programática, sin embargo se relacionan algunos avances como la formulación del plan para el fortalecimiento de competencia de los líderes de calidad para la vigencia 2018, con un total de 10 ejercicios programados, de los cuales se ejecutaron entre febrero y marzo de 2018. En promedio a estos ejercicios asistieron 31 colaboradores, lo cual representa una cobertura del 91%, frente a los invitados a cada sesión.
Frente a la optimización de procesos y procedimientos, en el trimestre no se presentan avances en el indicador; sin embargo durante este período se realizó la revisión de indicadores de procesos los cuales están alineados con el Plan de acción institucional.
En cuanto al  plan de racionalización de trámites, en el primer trimestre de 2018, se consolidó el  Plan de Anticorrupción  y Atención al Ciudadano,cuyos componentes fueron concertados con las áreas técnicas, previo a la presentación el el Comité de Gestión y Desemepeño Institucional, donde se aprobaron las siguientes trámites: Calificación de proyectos que aspiran a obtener beneficios tributarios, certificación de ingresos no constitutivos de ganancia ocasional y reconocimiento de actores del Sistema Nacional de Ciencia Tecnología e Innovación.
Con relación al plan de optimización de procesos, este fue acordado con las diferentes áreas y posteriormente aprobada en Comité de Gestión y Desemepeño Institucional el pasado 21 de marzo de 2018. Dentro de las actividades de optimización planificadas se encuentran: procedimientos Gestión Contractual, procedimientos Gestión Territorial, Proceso Gestión de Mentalidad y Cultura, Proceso de Gestión de la Información, Proceso de Gestión de Talento Humano.
Aunque  en el primer trimestre el plan de racionalización de trámites no tiene resultados asociados, si se presentan avances como revisión y actualización de la guía para la gestión del riesgo la cual fue publicada en GINA y la página WEB de la entidad el 2 de marzo de 2018. Con corte al 30 de marzo se han aprobado los riesgos correspondientes a los siguientes procesos: (Gestión Orientación y Planeación Institucional, Gestión de Procesos, Cooperación Internacional, Comunicaciones, Convocatorias, Territorial, Innovación,Fortalecimiento de Capacidades para el CTeI, Capital Humano, Mentalidad y Cultura, Gestión de la Información, Talento Humano,Documental, Jurídica). 
Con respecto al cumplimiento de los requisitos de transparencia, con corte al primer trimestre de 2018, se evidenció el cumplimiento de 4 requisitos de los 4 asignados al equipo calidad de la Oficina Asesora de Planeación, resultado que logra un cumplimiento del 100%, de la meta esperada. Para mantener el cumplimiento de estos requisitos, se realizó seguimiento a la disponibilidad de los trámites de Colciencias en la página web de la Entidad, verificando que se contara la información requerida por el ciudadano y las especificaciones establecidas por la Función Pública.  Se ha mantenido el monitoreo a la plataforma "No más filas", a fin de garantizar que efectivamente los trámites de Colciencias quedan disponibles en esta nueva plataforma. La entidad cuenta con 8 trámites y 1 OPA, inscritos en el SUIT, de los cuales 7 son totalmente en línea y 1 es parcialmente en línea, sobre los cuales, para la vigencia 2018 se planifican tres acciones de racionalización.
Con corte al primer trimestre de 2018, en cuanto a los requisitos de Gobierno en Línea, se mantuvo el cumplimiento del 78% respecto a una meta planificada del 78%, con 7 requisitos cumplidos de los 9 aplicables lo cual representa un cumplimiento satisfactorio de acuerdo con lo programado para el período.</t>
  </si>
  <si>
    <t>Plan de Acción Institucional 2018</t>
  </si>
  <si>
    <t>%  de cumplimiento de meta del programa 2018****</t>
  </si>
  <si>
    <t xml:space="preserve">Para el primer trimestre de 2018, se consolidó la matriz de hitos de la planeación en la cual se muestra la relación mensual de los productos que realiza la Oficina Asesora de Planeación, cuyo cumplimiento depende del trabajo articulado y apoyo de las diferentes dependencias de Colciencias.   Este ejercicio ha permitido consolidar el modelo de planeación integral garantizando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Para el primer trimestre, se observó un cumplimiento del 100% de hitos conforme lo programado (20 hitos programados para el período). Se cumplió la tendencia esperada y  en términos de lograr las actividades enmarcadas en el proceso de planeación institucional y del quehacer de la Oficina Asesora de Planeación de Colciencias.
Vale destacar los siguientes hitos, en el marco del cumplimiento de lo establecido en la Ley 1474 de 2011: a) Aprobación de la planeación institucional: Plan de Acción Institucional 2018, Plan Anual de Inversiones 2018, Plan Anticorrupción y de Atención al Ciudadano 2018, Plan Anual de Adquisiciones 2018 y Plan Anual de Convocatorias. Este último fue aprobado en el mes de febrero, dado que la norma no genera obligatoriedad en su publicación; sin embargo por ser un instrumento por excelencia a través de cual se consigna la oferta institucional este fue publicado inmediatamente se generó su aprobación. b) Construcción de los seguimientos a los planes antes mencionados, cuyo contenido fue socializado ante las instancias pertinentes.
Con relación a la estrategia ""Socializar, capacitar y apropiar"", durante el primer trimestre de 2018, los equipos que hacen parte de la OAP realizaron la proyección y consolidación de las actividades de capacitación, asesoría y acompañamiento técnico a ejecutar en la vigencia, a fin de abordar cada una de las siguientes líneas: a) Planeación estratégica, b) Gestión de la Calidad, c) Gestión de la Información y d) Planificación y seguimiento a proyectos bajo metodología PMO.
En total se planificaron de 34 actividades, de las cuales, con corte al 26 de marzo de 2018 se ejecutaron 12, lo cual representa un avance del 35% en la estrategia. La cobertura de los ejercicios ejecutados evidencia una asistencia del 91% de los invitados con un promedio de asistentes de 68 asistentes, siendo los ejercicios de mayor cobertura los relacionados con el adecuado reporte de tareas en el módulo de planes de GINA.
 Frente al monitoreo permanente a la gestión de la Entidad que realiza la Oficina de Planeación, en la vigencia se llevaron a cabo  la actualización de la Ficha Técnica Indicadores Estratégicos, así como como las consultas del BSC 2017 y 2018, dashboard, cargue de indicadores para la la vigencia.
Frente al fortalecimiento operaciones estadísticas de Colciencias, a la fecha se llevó a cabo la actualización del plan den normalización de bases de datos. De igual manera, para 2018 se crearon los indicadores programáticos y estratégicos, sobre los cuales se verificó los formatos de soporte respectivo, para el reporte de los responsables.
Adicionalmente, en este período con respecto al apoyo a la producción y difusión de estadísticas nacionales de CTeI, se realizó la actualización de los tableros en Tableau para las tipologías de grupos- investigadores y producción-publindex.
Acerca del apoyo a la implementación de la PMO, en el primer trimestre de 2018 se trabajó conjuntamente con las áreas técnicas, el diseño correspondiente a los mecanismos de asignación de recursos a saber: invitaciones y convocatorias. Para la construcción de dichos flujos se realizaron 12 reuniones de trabajo colaborativo con las áreas técnicas entre el 27 de febrero y el 6 marzo con la participación de 29 personas. Así mismo, se elaboró el plan de comunicaciones, se definió la imagen dentro de la campaña “Ser comunidad Colciencias es gestionar proyectos” el cual fue remitido por correo electrónico a todos los funcionarios el 21 de marzo de 2018, con el asunto “pequeños cambios, grandes transformaciones”.
Con referencia a los requisitos de transparencia, para el primer trimestre de vigencia 2018, se evidenció el cumplimiento del 100% de los requisitos asignados a la Oficina Asesora de Planeación en el componente del índice de Transparencia de Entidades Públicas (ITEP), con un total de 147 requisitos cumplidos de 147 asignados. El resultado obtenido permite lograr la meta planificada para el trimestre, sin embargo se requiere asegurar que para la vigencia se formule una nueva campaña de promoción de transparencia y lucha contra la corrupción,  así como implementar estrategias que permitan mantener el cumplimiento de los siguientes aspectos: a)  Implementación y seguimiento al Plan de Participación Ciudadana 2018 y b)  Planificación, ejecución y seguimiento a la rendición de cuentas vigencia 2017.
En primer trimestre de 2018, también se logró un cumplimiento del 90% en los requisitos de Gobierno en Línea, registrando la implementación de 9 de los 10 requisitos a cargo de la OAP. Queda pendiente la implementación de los procesos y herramientas que facilitan el consumo, análisis, uso y aprovechamiento de los componentes de información.
Desde la Oficina de Control Interno, con el fin de contribuir a una Colciencias más Transparente,  se mantuvieron y actualizaron los 8 requisitos asignados, logrando así un cumplimiento del 100% frente a la meta del período y la vigencia.
Por otra parte, en cumplimiento del Plan de Auditorias de la Oficina de Control Interno, y conforme lo programado para el primer trimestre de 2018, se generaron 07 informes de auditoría, superando así la meta para el período (6 informes): a) Informe de Auditoria al Proceso de Gestión de Talento Humano, b) Informe de Evaluación por Dependencias, c) Informe Pormenorizado de Control Interno, d) Informe de Seguimiento Evaluación Sistema de Control Interno Contable, e) Seguimiento Austeridad del Gasto, f) Seguimiento al Plan de Acción Vigencia 2017 y g)  Seguimiento Plan de Mejora Archivístico.
También en este período, dando cumplimiento a las normas establecidas por la Secretaria de Transparencia de la Presidencia de la República, se cumplió con el Seguimiento y Evaluación del Plan Anticorrupción y de Atención al Ciudadano y del Seguimiento al mapa de Riesgos de Corrupción, con corte al 31 de Diciembre de 2017, el cual fue publicado el día 16 de enero de 2018, cumpliendo el plazo establecido en la norma.
Desde la gestión realizada por la Secretaría General, en el primer trimestre de 2018, esta dependencia llevó a cabo la vigilancia y control de los contratos suscritos al interior de la organización con la designación de supervisores o interventores según sea el caso.
En complemento se han tomado actualizado y/o creado documentos entre los que se incluyen: Manual de contratación y supervisión, procedimiento de supervisión, circulares internas entre otras.
También se iniciaron los trámites para la adopción de la Política de Defensa Judicial conforme a los lineamientos establecidos en el Modelo Integrado de Planeación y Gestión.
Frente al cumplimiento de los requisitos de transparencia a cargo de la Secretaría General, en el período se dió cumplimiento al 99% de los requisitos de ITEP (88 de 89 requisitos). Queda pendiente dar respuesta al Mapa de las personas que responden las denuncias, asociado a las condiciones institucionales del sistema de PQRSD.
</t>
  </si>
  <si>
    <t>Para el primer trimestre de 2018, se avanzó en un 84% en la implementación del programa de gestión documental, representado a través de la implementación del  sistema integrado de conservación SIC de Colciencias y del avance en las tablas de valoración documental .
En el marco del indicador de cumplimiento de los requisitos de transparencia, se tienen estipulados diez (10) requisitos, los cuales se encuentran todos en el ítem de cumplimiento al 100%.
Durante el primer trimestre del 2018, se dió continuidad con la actualización de los inventarios de los archivos de gestión y central de Colciencias, y se actualizó el avance en cuanto a la mesa técnica realizada con el Archivo General de la Nación dentro del proceso de convalidación de las TRD. En esa línea, se realizó el inventario de 722 cajas X-200, con un total de 14300 carpetas, correspondientes a la documentacion ubicada en el archivo central</t>
  </si>
  <si>
    <t>En primer trimestre de 2018, se mantuvó el cumplimiento de los tres requisitos de transparencia relacionados con la información de gestión financiera en el sitio web. Es decir se ha dado cumplimiento al 100% de los requisitos que le atañen al área financiera. Dicho cumplimiento se da de conformidad en lo establecido en la Ley de Transparencia y demás regulación asociada.
En el período se mantienen al 100% los requisitos asociados al cumplimiento de la estrategia de Gobierno en Línea. Esta gestión se debió a la definición de la responsabilidad de la recolección de residuos reciclables y RAEE’s a través de gestores externo que tiene la Administración del Edificio en el que se ubica Colciencias.También en primer trimestre de la vigencia, se formuló el cronograma de implementación del Sistema de Gestión Ambiental y se solicitaron los soportes de la disposición final de residuos peligrosos a OTIC y Apoyo Logístico.
De igual manera, en este período, desde la Dirección Administrativa y Financiera se obtuvieron los siguientes avances frente a las actividades pactadas para realizar buenas prácticas que permitan la conservación de los activos de Colciencias y que impacten positivamente con el medio ambiente:  a) Elaboración del cronograma de baja de bienes y actualización de inventarios, b) Formulación del plan de depuración de activos y c) Registro del plan de mantenimiento bienes muebles e inmuebles.</t>
  </si>
  <si>
    <t>En el primer trimestre de 2018, se inició el proceso de integración del sistema ORFEO con el MGI con el fin de simplificar pasos en el procedimiento de solicitud de convenios derivados y modificaciones de los mismos, por tal motivo de manera conjunta con el personal de la oficina de Tic se trazó un cronograma de trabajo y  se determinaron los eventos que se deben suprimir para hacer el proceso de integración MGI-ORFEO más eficiente, dado que esta es una actividad definida como un desarrollo de alto impacto  desde la Secretaria General y las Áreas Técnicas. Por lo anterior, para este período se muestra un avance del 5%, es decir se cumplió en un 20% la meta establecida para el período, dado que las actividades programadas se centraron básicamente en la concertación con los involucrados.</t>
  </si>
  <si>
    <t>En primer trimestre de 2018, se evidenció un avance del 83% en el desarrollo del nuevo sistema integrado de información frente al 85% establecida como meta para el período. La diferencia de dos puntos porcentuales se debe principalmente a que las actividades de pruebas unitarias y refactoring presentan un atraso general de 12 días en el cronograma; para lo cual Tecnocom deberá presentar  un plan que permitan cumplir con las fechas pactadas de entrega a  Colciencias. Esto no implica más recursos, pero si la contratación de perfiles altos para lograr una coordinación y solución de incidencias más eficaz entre el equipo de desarrollo que se encuentra en España y el equipo Colombia.
 En cuanto el cumplimiento de los requisitos de transparencia, en el primer trimestre de 2018, se evidenció un cumplimiento del 100% de los requisitos asignados a la Oficina TIC en el componente del índice de Transparencia de Entidades Públicas (ITEP), con un total de 5 requisitos cumplidos de los 5 requisitos asignados, frente a una meta planificada del 100%. La gestión asociada dió cuenta de la divulgación en el portal de Colciencias los set de datos publicados en el portal de datos del estado colombiano en el último trimestre de 2017.  En lo relacionado con el inventario de activos de información, el área de Gestión Documental avanzó en la actualización de los activos de información conforme a las Tablas de Retención Documental (TRD) que se encuentran en proceso de convalidación en el Archivo General de la Nación.
Desde el cumplimiento de los requisitos de Gobierno en Línea, en primer trimestre de la vigencia se avanzó en un 84% los compromisos, logrando asì un 100% de cumplimiento respecto a la meta establecida para el período. La gestión se enfocó en los siguientes aspectos: el  modelo de seguridad y privacidad de la información  y el desarrollo de la Arquitectura Empresarial para la Gestión de TI.
Respecto a la dotación tecnológica, se resalta la gestión e interés de la Oficina TIC en establecer las medidas necesarias para garantizar el correcto funcionamiento de la plataforma tecnológica que soporta los sistemas de información de la Entidad, adquiriendo licenciamiento para la ayuda de las actividades diarias de todos los funcionarios. En temas de contratación la Oficina TIC para la dotación tecnológica, en el trimestre se cumplieron con las fechas establecidas y buscamos aportar de esta manera a la correcta ejecución del presupuesto de la actual vigencia. Por otro lado adquirió la herramientas necesarias para garantizar el avance de las políticas publicas en cuanto a tecnología y las cuales la Entidad debe cumplir.
En lo que refiere al Modelo de Gestión de Seguridad y Privacidad de la Información, en el primer trimestre se ejecutaron 8 actividades de las 8 que se tenían previstas, como siguen: a) Realización del diagnóstico del MSPI, b) Revisión de la documentación, c) Actualización de la metodología de riesgos, c) Elaboración de informe de activos de información, d) Informe de tratamiento de riesgos, e) Elaboración de plan de entrenamiento y sensibilización de SGSI, f) Seguimiento de controles de seguridad física y g) Elaboración de declaración de aplicabilidad.</t>
  </si>
  <si>
    <t>En el periodo comprendido entre el 1 de enero y 31 de marzo de 2018, se indexaron al Sistema de Información sobre Biodiversidad (SiB Colombia), un total de 12.870 registros, frente a los 4.000 esperados para este periodo de tiempo. En este sentido, se debe considerar que el cumplimiento de la meta está asociado a la contribución en la incorporación de los datos por parte de entidades tales como el Instituto de Investigaciones Ambientales del Pacifico John Von Neumann (IIAP), la Corporación para el desarrollo sostenible del área de manejo especial La Macarena - CORMACARENA, la Secretaría Distrital de Ambiente, la Corporación CORPOGEN, la Fundación Orinoquia Biodiversa (FOB), la Fundación Centro para la Investigación en Sistemas Sostenibles de Producción Agropecuaria "CIPAV", el Patrimonio Natural Fondo para la Biodiversidad y Áreas Protegidas "Patrimonio Natural", la Asociación para el estudio y conservación de las aves acuáticas en Colombia.
También para este trimestre, se llevaron a cabo un total de 3 expediciones de las 5 comprometidas para el primer semestre de 2018, logrando el 60% de la meta establecida para el período. Las expediciones que se realizaron de manera exitosa corresponden en orden cronológico a: Apaporis, Boyacá y Chingaza. La Expedición Apaporis se realizó en dos puntos clave de la zona como el Cerro la Campana y el Raudal de Jirijirimo, mientras que la de Boyacá tuvo en cuenta zonas tales como la Serranía de las Quinchas y el páramo de Chiscas; finalmente Chingaza se enfocó en dos salidas de campo llevadas en San Juanito y Medina.
Las razones por las cuales no fue posible llevar a cabo las 2 expediciones restantes que fueron planeadas en el corresponden a lo siguiente: para el caso de la Expedición en Sumapaz, tanto Colciencias como el Instituto Humboldt, se encuentra en conversaciones con el Batallón de Alta montaña de la zona, como un actor indispensable para el desarrollo de la Expedición, en este sentido es necesario coordinar inicialmente la participación del Ejército Nacional en dicha salida de campo; posteriormente será posible desarrollarla. Con relación a la Expedición en el PNN Los Nevados, CORPOGEN informó a Colciencias que dicha salida se realizará a mediados de este año (junio), lo anterior con el fin de garantizar la participación de todos los actores involucrados (Universidad de los Andes y Universidad Javeriana). Según el comportamiento del indicador y frente a una diferencia en la tendencia esperada considerando los aspectos mencionados anteriormente, si bien no fueron ejecutadas el total de las expediciones en este periodo, se sigue garantizando el cumplimiento de la meta global de Colombia BIO por medio de los trámites realizados hasta la fecha y considerando las etapas de negociación con diferentes aliados para asegurar su correcta ejecución durante este año.
Con relación al fortalecimiento de colecciones, en  el  período analizado se continuó con la ejecución del Convenio Especial de Cooperación que fue suscrito con el Instituto de Ciencias Naturales de la Universidad Nacional y en paralelo se apoyó el proceso de difusión por medio de la oficina de Comunicaciones de Colciencias, relacionado con el Fortalecimiento de Colecciones a nivel nacional, en el marco del Convenio con el Instituto Humboldt.
En lo que refiere a la gestión regional, desde el Programa Bio se han realizado acciones para dinamizar la presentación de proyectos ya incluidos en los PAED departamentales. De igual manera, se han implementado gestiones con los departamentos de: Nariño, Valle del Cauca y Vichada. Se ha participado en mesas de trabajo y se ha realizado retroalimentación técnica con miras a agilizar la formulación y presentación de los proyectos, sin embargo, la necesidad de actualizar requisitos por cambio de año, así como por las observaciones de la Secretaría Técnica, han retrazado en proceso de presentación.
Frente a la Convocatoria I + D Boyacá, el pasado 23 de marzo se dió el cierre, posterior a la ampliación de plazo (adenda) realizada para garantizar el incremento de participación de proyectos de investigación. Se registraron 37 propuestas inscritas.
Por su parte, la Convocatoria Innovación Boyacá, cerró finalizando marzo, desde la cual se registraron 13 propuestas inscritas. Se iniciara el proceso de verificación de requisitos y evaluación en el mes de abril.
El pasado 26 de febrero se dió apertura a la convocatoria de Cundinamarca para proyectos de I+D, la cual quedó numerada con el número 802. Se encuentra abierta hasta el 4 de mayo de 2018.</t>
  </si>
  <si>
    <t>Frente a la iniciativa de "Relacionamiento con el Ciudadano" a cargo del área de Centro de Contacto se implementó a través de la encuesta de satisfacción, en primer trimestre de 2018, una vez diligenicada dicha encuesta en el mes de diciembre de 2017, se realizó su análisis y los resultados dan cuenta de un total de 141 comentarios en los que cabe destacar algunas oportunidades de mejora entre las que se encuentra: falta de claridad en la encuesta (1 comentario) , términos de Referencia confusos (4 comentarios), Poco cálidos (7 comentarios), Falta de transparencia (9 comentarios), trámites largos ( 9 comentarios), presupuesto insuficiente ( 11 comentarioso), Problema Scienti (18 comentarios), Falta de conocimiento de los temas (19) , Felicitaciones (19) y sugerencias (19).
El informe producto de la gestión antes mencionada, fue remitido tanto a la Secretaría General como a la Oficina Asesora de Planeación para su revisión y a la vez coordinar con estas dependencias una mesa de trabajo para generar acciones de mejora que impacten a toda la entidad.
Se realizó reunión con la oficina de sistemas para definir los nuevos ajustes que se requieren para el primer semestre de 2018, para lo cual se levantó acta que se adjunta y donde se evidencias los ajustes solicitados.
Con relación al monitoreo y seguimiento a PQRDS, en el primer trimestre de la vigencia, se recibieron 19.339, de las cuales el 88% se tramitó a través del centro de contacto y el 12% por las áreas técnicas. Los canales de mayor volumen de PQRDS correspondieron al canal telefónico con una participación del 42%, seguido por correo electrónico que contribuyó con un 35%. El reporte se encuentra publicado en la página web de la Entidad.
Los requisitos de transparencia por parte del programa dan cuenta de un cumplimiento del 100% de los requisitos asignados al Equipo de Atención al Ciudadano en el componente del índice de Transparencia de Entidades Públicas (ITEP), con un total de 37 requisitos cumplidos de 37 asignados, resultado que permite cumplir la meta para el perÍodo.
El resultado obtenido se logra gracias a la puesta en operación de la solución unificada de recepción de PQRDS, sobre la cual se encontraba pendiente habilitar en el sitio web el mecanismo para su seguimiento en tiempo real por parte del Ciudadano y demás partes interesadas.
Frente a los requisitos de Gobierno en Línea en primer trimestre de 2018, se mantiene el cumplimiento del 100%  de la meta establecida para la vigencia. Los resultados se han dado en términos del desarrollo de aspectos como: la evaluación de la satisfacción de los usuarios, habilitación de canales de atención PQRS a través de tecnologías móviles y la definición de una estructura para la atención al ciudadano en la Entidad.</t>
  </si>
  <si>
    <t>A primer trimestre de 2018, se realizaron los estudios previos para el proceso de contratación de la firma que orientará el ejercicio de sostenibilidad del proceso de transformación cultural y organizacional en Colciencias, para la vigencia 2018. Por lo anterior, no se reportó avance en el número de puntos de calificación de la cultura organizacional.
En cuanto al cumplimiento de requisitos de transparencia, en el período se dió  cumplimiento en un  99% frente a la meta del trimestre, principalmente al cumplimiento parcial de 1 requisitos de los 86 a cargo del área de talento humano, que corresponde a la Socialización del Código de Ética.
También en este período, se realizó el nombramiento de 10 funcionarios en cargos de libre nombramiento y remoción, cada uno con sus respectivos actos administrativos. 
 Dentro de los componentes del Sistema de Gestión del Talento Humano se encuentran los programas de Bienestar e incentivos, capacitación y Seguridad y salud en el Trabajo, obteniendo los siguiente avances durante el primer trimestre:
- Programa de Bienestar e Incentivos: se evaluaron las actividades realizadas durante el 2017, mediante una encuesta virtual de necesidades e intereses de los funcionarios donde participaron 82 servidores, en su mayoria personal de planta.
- Capacitación: se llev{o a cabo el diagnóstico de capacitación  y aprtir de esto, se consolidaron 33 actividades para fortalecer las competencias técnicas, las cuales serán implementadas con talleristas internos, extenos y aliados estratégicos.
-  Sistema de Gestión de seguridad y salud en el trabajo: se realizó diagnóstico del sistema a través del modelo de evaluación establecido por positiva ARL. El resultado de implementación del sistema de gestión en la entidad arrojó un 78.6%  de cumplimiento. Para lograr los requisitos restantes, se elaboró el plan de trabajo de seguridad y salud en el trabajo proyectado para la vigencia 2018 ,el cual fue presentado ante el Comité de Gestión y Desempeño Institucional  y ante el Comité Paritario de Seguridad y Salud en el trabajo de la entidad COPASST.
- Teletrabajo: se prorrogó el plan piloto para segundo trimestre de la vigencia. Una vez finalizado el periodo de prueba se procederá a presentar ante el Comité de Gestión y Desempeño los resultados sobre los indicadores de productividad, rentabilidad, calidad de vida laboral y clima organizacional.</t>
  </si>
  <si>
    <t>Resumen de la gestión a 30 de septiembre de 2018</t>
  </si>
  <si>
    <t>Resumen de la gestión a 30 de junio de 2018</t>
  </si>
  <si>
    <t>En el  segundo trimestre se presentaron 1.516 envíos,  353 atendieron la encuesta, es decir un 23%, donde se obtuvo resultado general de 87,5% de satisfacción. Los encuestados respondieron que su mayor interés en cuanto a la calidad del servicio considera mas importante el cumplimiento en los tiempos de respuesta con un 77% seguido por conocimiento de los temas con un 76%.
Basados en lo anterior, el resultado para el semestre 2 del presente año nos muestra una satisfacción del servicio de la entidad del 84%, se evidencia un incremento de 8 puntos porcentuales respecto con la ultima medición del semestre 2 de 2017.
Actualmente el manual se encuentra actualizado con la versión 9 donde los procedimientos y protocolos hacen referencia a las directrices a seguir en temas relacionados con la atención a los requerimientos de los ciudadanos.
Durante el segundo trimestre se realizaron capacitaciones al equipo de centro de contacto referente a Régimen de protección de datos personales, proceso de gestión de PQRDS dictadas por el programa nacional de servicio al ciudadano (PNSC), la función pública realizó un taller sobre accesos a la información y peticiones verbales, al interior de la entidad se realizaron 2 capacitaciones que buscan desarrollar capacidades de servicio no solo en el equipo de centro de contacto sino de los demás colaboradores. Se llevó a cabo taller llamado “Un servicio fuera de serie” dictado por programa nacional de servicio al ciudadano y manejo de documentos (oficios y memorandos) a través de ORFEO dictado por gestión documental con apoyo de la Oficina TIC y Centro de Contacto.
El módulo de PQRDS que funciona bajo ORFEO, se ha venido actualizando constantemente lo que ha permitido un funcionamiento más fácil y eficiente, se anexan las actas que dan cuenta de los avances.
Durante los meses de abril,mayo y junio se recibieron 7.351, 10.392 y 7.432 respectivamente para un total de 25.175 donde el canal telefónico fue el de mayor volumen 47,8% de solicitudes seguido por el correo electrónico 34,8% del total de PQRDS (Peticiones, quejas, reclamos, denuncias o sugerencias). 
En cuanto al tema de Colciencias transparente se mantiene el 100% de los requisitos, se da cumplimiento de los requisitos de gobierno en línea la cual se puede verificar en la  plantilla la cual da cuenta de los indicadores cumplidos al 100% para el cuatrienio 2015-2018.</t>
  </si>
  <si>
    <t xml:space="preserve">Para los programas estratégicos priorizados en el segundo trimestre, se destaca principalmente el lanzamiento de la plataforma "Ciencia en Cifras",  gestión realizada por la oficina de comunicaciones en el desarrollo de piezas gráficas, videos y sesiones en vivo para dar a conocer la plataforma al público objetivo.  De los 28 programas se realizaron 18 acciones de divulgación las cuales abarcan 14 programas estratégicos priorizados dando como resultado un avance del 50% con respecto a la meta anual.
En cuanto a la gestión de comunicación interna tuvo cumplimiento del 100% dado que se programaron 3 campañas dando cumplimiento a las 3,"Usemos protección, actuemos con precaución", cuyo objetivo es la importancia de la seguridad informática, Campaña "Ponte mosca": su objetivo es dar a conocer los programas de Seguridad y Salud en el Trabajo, Campaña "¡Toma partido por el planeta!": el objetivo de la campaña es incentivar una cultura medioambiental interna.
Para ecosistema digital se cumplió con la meta por encima de lo planeado en el trimestre, lo anterior obedece a que en este periodo del año se abrieron 14 convocatorias, la cual tuvo 1.403.423  visitas, correspondiente al (43,78 %), se implementó la plataforma de la Ciencia en Cifras y el Libro Verde 2030, se desarrolló la campaña CTeI en evolución y se divulgaron a través de la web los casos de éxito de los beneficiarios. Todas estas acciones contribuyeron al incremento en el número de visitas al portal web. 
En cuanto a las redes sociales se tuvieron las siguientes interacciones facebook 87,533, Twitter 51,854, youtube se lograron 287,202 reproducciones mas que el trimestre pasado, además se han apoyado las publicaciones con recursos gráficos y audiovisuales lo que ha permitido aumentar la cifra de interacción y seguidores en las de redes sociales.
Como conclusión a todas estas iniciativas se logró sensibilizar 992.194 entre redes sociales, página web Colciencias y Semana.com. La cifra está por debajo de lo planificado pero se debe tener en cuenta que el contrato de publicaciones en semana inició a finales de enero. 
Los eventos realizados durante el segundo trimestre del 2018 se cubrieron, estructuraron y coordinaron escenarios y/o eventos de las direcciones estratégicas de la Entidad, asimismo se desarrollaron planes de acción para especificar las tareas claves y responsabilidades del equipo con el fin de lograr una correcta ejecución y cubrimiento de los eventos programados, para cada se mantuvo comunicación con los aliados externos para garantizar la ejecución y cumplimiento de los propósitos de cada escenario.
Para el segundo trimestre se planeó 1000 menciones positivas , de las cuales se realizaron 883, aunque faltó 1,1% para cumplir la meta trimestral, no afecta la meta final debido a que tiene un avance a la fecha de del 53%. Las actividades más importantes de relacionamiento con los medios fueron la creación de la edición especial de la revista Semana con la cual impactamos a 27.079 usuarios únicos, el Inside con la República y el taller de periodistas para el lanzamiento de la plataforma La Ciencia en Cifras.
Se permitió poner a disposición de los usuarios, la información verificable para cumplir con el objetivo de transparencia,  logrando así el 100% de cumplimiento de la meta de los requisitos de transparencia. Esta gestión se enfoca en la generación de condiciones institucionales para divulgación de información que inlcuye: la creación de lineamientos internos para la divulgación de la información pública,  el tratamiento especial a entrega de información especifica, así como la documentación de los criterios de publicación de la información, en el marco legal aplicable. </t>
  </si>
  <si>
    <t>Para el proceso de sostenibilidad de transformación cultural y organizacional en la Entidad, se ajustaron los estudios previos, a través de reuniones con SEGEL, y con el comité de personal, posterior a la firma de estudios previos se llevó a comité de contratación donde se aprobó y se inició la publicación de la menor cuantía en el SECOP II, logrando así la meta propuesta correspondiente al 1,5%.
Teniendo en cuenta las actividades contempladas para dar cumplimiento a la Iniciativa estratégica: “LA MOTIVACION NOS HACE MAS PRODUCTIVOS” se adjuntan los soportes de ejecución de las actividades contenidas en los siguientes programas:
Plan de capacitación institucional
Programa de bienestar e incentivos
Plan de trabajo del Sistema de Gestión de  seguridad y salud en el trabajo
Informe resultados Prueba Piloto teletrabajo
Soportes del otorgamiento de los auxilios educativos y créditos educativos condonables
Durante el segundo trimestre se realizaron capacitaciones de contratación Estatal, Inducción y Re-inducción, Gestión Documental, MGI y tercera Linea de Defensa, Equidad de Genero, Negociación Colectiva,  PMO, buenas prácticas y lineamientos  en seguridad y privacidad de la información , servicio al Ciudadano (un servicio fuera de serie) , Beneficios Tributarios y Orfeo.
Se construyó el Código de Integridad - Colciencias -  basados en los insumos recibidos durante la vigencia 2017 en lo que respecta a:La Dirección General del momento invito a la Comunidad Colciencias a participar en el diligenciamiento de una encuesta para identificar los valores organizacionales y sus conductas asociaciadas.  Este documento se presenta a la actual Dirección General y Secretaria General - Talento Humano para su aprobación.  Una vez aprobado se inicia el proceso de sensibilización y socialización del mismo.
Durante el semestre se enviaron  dos piezas de comunicación recordando el seguimiento  a los objetivos concertados, esto se hizo a través del correo de la oficina de Talento Humano.
Durante el periodo reportado se realizaron reuniones con la firma Software House donde se trataron temas sobre certificaciones de servidores de la entidad, actualizacion de los manuales de funciones en el sistema, cargue de nómina antiguas y modulos de Bienestar, Capacitación y Seguridad y Salud en el Trabajo y firma digital para certificaciones, a la fecha se ha logrado avanzar en las certificaciones de servidores de la entidad, proceso que aún está en ajuste. 
En cumplimiento a los requisitos de transparencia, Colciencias cuenta con 85 ítems los cuales se realizan a cabalidad y 1 item se cumple parcialmente, lo que lleva a una meta del 99 %.
Con relación a la evaluación de desempeño del periodo 2017-2018 se presentó inconformidad de la evaluación de desempeño por dependencias de la Dirección de Fomento a la Investigación. Esto fue puesto en conocimiento de la Dirección y de la Comisión de Personal, quien remitió lo correspondiente a la Comisión Nacional del Servicio Civil.
En cuanto al desempeño de los servidores, la evaluación correspondiente al primer semestre se realiza hasta el 31 de julio de 2018, a la fecha se cuenta con dos evaluaciones finales correspondientes a servidores que se han retirado de la Entidad y su calificación ha sido sobresaliente.</t>
  </si>
  <si>
    <t>xxxx</t>
  </si>
  <si>
    <r>
      <t xml:space="preserve">Oficina Asesora de Planeación (OAP), en cuanto a la estrategia de </t>
    </r>
    <r>
      <rPr>
        <b/>
        <sz val="11"/>
        <color theme="1"/>
        <rFont val="Segoe UI"/>
        <family val="2"/>
      </rPr>
      <t>socializar, capacitar y apropiar</t>
    </r>
    <r>
      <rPr>
        <sz val="11"/>
        <color theme="1"/>
        <rFont val="Segoe UI"/>
        <family val="2"/>
      </rPr>
      <t xml:space="preserve"> a ejecutado 22 ejercicios de capacitación de los 34 planificados para la vigencia 2018, evidenciando un avance del 65% en la estrategia, con una cobertura del 90% y una participación de 82 asistentes en las diferentes actividades realizadas.
Dentro de las estrategias que más cobertura han tenido, se encuentran las ejecutadas  por el equipo de planeación estratégica, con el fin de promover el reporte oportuno y completo de las acciones y tareas asociadas a la ejecución del Plan de Acción en GINA.   
En cuanto al</t>
    </r>
    <r>
      <rPr>
        <b/>
        <sz val="11"/>
        <color theme="1"/>
        <rFont val="Segoe UI"/>
        <family val="2"/>
      </rPr>
      <t xml:space="preserve"> análisis de estadísticas</t>
    </r>
    <r>
      <rPr>
        <sz val="11"/>
        <color theme="1"/>
        <rFont val="Segoe UI"/>
        <family val="2"/>
      </rPr>
      <t xml:space="preserve">  se  desarrollaron los tableros para Grupos de Investigación, Investigadores, Publindex, Proyectos de I+D+i financiados por Colciencias. Adicionalmente se crearon tableros para la encuesta “¿Qué camino cogemos?”, presupuesto de Colciencias, recaudo y ejecución Fondo Francisco José de Caldas y Beneficios Tributarios, se lanzó al publicó el portal “La Ciencia en Cifras".
</t>
    </r>
    <r>
      <rPr>
        <b/>
        <sz val="11"/>
        <color theme="1"/>
        <rFont val="Segoe UI"/>
        <family val="2"/>
      </rPr>
      <t>Normalización de bases de datos</t>
    </r>
    <r>
      <rPr>
        <sz val="11"/>
        <color theme="1"/>
        <rFont val="Segoe UI"/>
        <family val="2"/>
      </rPr>
      <t xml:space="preserve">, Se incluyo la informacion de 2017 y durante el trimestre se trabajó en la unificacion de la BD las cuales se unificaron con la participación de las áreas responsables teniendo en cuenta la priorización según el plan estadístico nacional.
Se enviaron el 15 de junio al DANE y Ministerio de Educación, los Formularios de oferta de Información Estadística - F1 de las operaciones estadísticas como Indexación de revistas científicas especializadas en ciencia tecnología e innovación Publindex y  Beneficios tributarios en ciencia, tecnología e innovación. Así mismo, se enviaron las observaciones a la ficha de indicadores propuesta por Min Educación
para emplearla como guía de las fichas de los indicadores que se relacionen en cada operación estadística. 
En el proceso de implementación  de la </t>
    </r>
    <r>
      <rPr>
        <b/>
        <sz val="11"/>
        <color theme="1"/>
        <rFont val="Segoe UI"/>
        <family val="2"/>
      </rPr>
      <t xml:space="preserve">PMO, </t>
    </r>
    <r>
      <rPr>
        <sz val="11"/>
        <color theme="1"/>
        <rFont val="Segoe UI"/>
        <family val="2"/>
      </rPr>
      <t>se realizaron pruebas de diseño parte I – denominado “Mecanismo de Asignación de recursos”, parte II – “Proceso de Ejecución y Seguimiento de Proyectos” respectivamente donde se hicieron los ajustes requeridos, socialización del diseño y capacitación a las áreas técnicas a los Directores Científicos y Coordinadores Administrativos correspondientes a las cuatro entidades ejecutoras de la convocatoria 778-2017 de Ecosistema Científico (Universidad Nacional de Colombia – Sede Medellín; Universidad de Caldas, Universidad Industrial de Santander; Universidad Pontificia Bolivariana).  Se realizaron reuniones con el Director y el Subdirector para mostrar los avances en la implementación del software Planview, señalando los aspectos relevantes, los retos y los aspectos críticos, el avance en la implementación de la herramienta Planview es del 52% al segundo trimestre</t>
    </r>
    <r>
      <rPr>
        <b/>
        <sz val="11"/>
        <color theme="1"/>
        <rFont val="Segoe UI"/>
        <family val="2"/>
      </rPr>
      <t>. S</t>
    </r>
    <r>
      <rPr>
        <sz val="11"/>
        <color theme="1"/>
        <rFont val="Segoe UI"/>
        <family val="2"/>
      </rPr>
      <t xml:space="preserve">e revisó y ajustó el documento de diseño de la solución parte 2, generando la versión final del documento aprobado por Exceltis y Colciencias los cuales originaron compromisos que se encuentran en el informe presentado por Exceltis el 26 de junio de 2018. Todos los soportes de las capacitaciones se encuentran disponibles en la carpeta institucional  (Waira) O:\Planeacion\43. LISTAS DE ASISTENCIA\2018.
Con corte a 30 de Junio de 2018, se evidencia el cumplimiento del 100% de los requisitos asignados a la Oficina Asesora de Planeación en el componente del </t>
    </r>
    <r>
      <rPr>
        <b/>
        <sz val="11"/>
        <color theme="1"/>
        <rFont val="Segoe UI"/>
        <family val="2"/>
      </rPr>
      <t>índice de Transparencia</t>
    </r>
    <r>
      <rPr>
        <sz val="11"/>
        <color theme="1"/>
        <rFont val="Segoe UI"/>
        <family val="2"/>
      </rPr>
      <t xml:space="preserve"> de Entidades Públicas (ITEP), con un total de 147 requisitos cumplidos de 147 asignados. Se logró implementar dentro de la estrategia el Plan de Participación Ciudadana 2018 y la audiencia pública de rendición de cuentas de la vigencia 2017, se logra cumplir el 100% en los requisitos de Gobierno en Línea a cargo, alcanzando una mejor ejecución que en el primer trimestre, esto se debe principalmente por  la construcción del Plan de Participación Ciudadana 2018 y la puesta en operación del instrumento "La Ciencia en Cifras" (Herramienta Tableau), a través de la cual se cuenta con información estadística relevante y trazable que facilitan el consumo, análisis, uso y aprovechamiento de los componentes de información como: Presupuesto de la entidad (inversión y funcionamiento), Reconocimiento de Grupos e Investigadores del país, Producción científica, Revistas Científicas Nacionales Indexadas por Colciencias – Publindex, entre otros.
Desde la </t>
    </r>
    <r>
      <rPr>
        <b/>
        <sz val="11"/>
        <color theme="1"/>
        <rFont val="Segoe UI"/>
        <family val="2"/>
      </rPr>
      <t>Oficina de Control Interno</t>
    </r>
    <r>
      <rPr>
        <sz val="11"/>
        <color theme="1"/>
        <rFont val="Segoe UI"/>
        <family val="2"/>
      </rPr>
      <t xml:space="preserve">, con el fin de contribuir a una Colciencias más Transparente,  se han mantenido y actualizado los 8 requisitos asignados, manteniendo un cumplimiento del 100%. 
En cumplimiento del Plan de Auditorias de la Oficina de Control Interno, y conforme lo programado para el segundo trimestre de 2018, se tenia planeado generar (8) ocho informes de Auditoria , de los cuales se cumplio la meta.
Dando cumplimiento a las normas establecidas por la Secretaria de Transparencia de la Presidencia de la República, se cumplió con el Seguimiento y Evaluación del Plan Anticorrupción y de Atención al Ciudadano y del Seguimiento al mapa de Riesgos de Corrupción, con corte al 30 de abril de 2018, el cual fue publicado el día 16 de mayo de 2018, cumpliendo el plazo establecido.
</t>
    </r>
    <r>
      <rPr>
        <b/>
        <sz val="11"/>
        <color theme="1"/>
        <rFont val="Segoe UI"/>
        <family val="2"/>
      </rPr>
      <t>Secretaria General</t>
    </r>
    <r>
      <rPr>
        <sz val="11"/>
        <color theme="1"/>
        <rFont val="Segoe UI"/>
        <family val="2"/>
      </rPr>
      <t xml:space="preserve"> se carga documento con la política en aprobación por la Agencia Nacional de Defensa Jurídica del Estado - ANDJE  con el fin de establecer la Política de Prevención de Daño Antijurídico del Colciencias, así como determinar las causas generales del daño antijurídico que permitan determinar y adoptar mecanismos preventivos con el fin de evitar que las decisiones que conllevan a las actuaciones administrativas puedan generar hechos u omisiones que vayan en contra de la normatividad vigente y afecten los intereses de la Nación.
Se emite primer borrador sobre la guía para la supervisión e interventoría de contratos / convenios, se logra el 99% de cumplimiento de los requisitos de transparencia en Colciencias.</t>
    </r>
  </si>
  <si>
    <r>
      <t xml:space="preserve">Con corte a junio de 2018, el plan de fortalecimiento de competencias en requisitos del </t>
    </r>
    <r>
      <rPr>
        <b/>
        <sz val="11"/>
        <color theme="1"/>
        <rFont val="Segoe UI"/>
        <family val="2"/>
      </rPr>
      <t>Sistema de Gestión de Calidad</t>
    </r>
    <r>
      <rPr>
        <sz val="11"/>
        <color theme="1"/>
        <rFont val="Segoe UI"/>
        <family val="2"/>
      </rPr>
      <t xml:space="preserve"> evidencia un cumplimiento del 70% con un total de 7 ejercicios de capacitación, acompañamiento y asesoría ejecutados, de un total de 10 ejercicio planificados para la vigencia.
La cobertura promedio obtenida para los diferentes ejercicios adelantados es del 91% de asistencia, con un promedio de 31 participantes por actividad ejecutada, lo cual permite alcanzar el acompañamiento a los líderes de calidad de cada proceso. Como parte del ejercicio de articulación con otros referentes normativos, se ha garantizado la coherencia entre los documentos, indicadores y riesgos  del sistema de gestión de calidad y los requisitos, lineamientos y atributos de calidad del nuevo Modelo Integrado de Planeación y Gestión.
</t>
    </r>
    <r>
      <rPr>
        <b/>
        <sz val="11"/>
        <color theme="1"/>
        <rFont val="Segoe UI"/>
        <family val="2"/>
      </rPr>
      <t xml:space="preserve">Optimización de procesos, </t>
    </r>
    <r>
      <rPr>
        <sz val="11"/>
        <color theme="1"/>
        <rFont val="Segoe UI"/>
        <family val="2"/>
      </rPr>
      <t>en el mes de abril se realiza la alineación de los indicadores 2018 en el árbol de consulta por procesos y en el mapa de procesos de GINA, fecha a partir de la cual se inicia la gestión con los diferentes responsables para realizar el correspondiente reporte, con este avance se logra la meta del 100% en esta línea de optimización, aportando el 20% al indicador programático.
Se hace concertación de tres acciones de racionalización sobre las cuales se evidencia un avance del 53% frente a un 50% de avance esperado para junio de 2018, con lo cual se cumple la meta esperada.
Despues de recibir respuesta de la DIAN, en cuanto a tratamiento tributario para apoyos económicos en programas educativos y de acuerdo al Decreto 2250 de  2017 en su art 3 donde establece que "No constituyen renta ni ganancia ocasional, los apoyos económicos no reembolsables o condonados, entregados por el Estado o financiados con recursos públicos, para financiar programas educativos entregados a la persona natural", se realizan las precisiones normativas en el aplicativo  SUIT, a fin de asegurar que los usuarios tengan claridad en este trámite. 
Se realiza la actualización y publicación del procedimiento unificado de Reconocimiento de Actores M304PR08,  así como las guías de OTRIs, Incubadora de Empresa de base Tecnológica, Empresas Altamente Innovadoras, Unidades I+D+i y Centro de Investigación.
El plan de optimización a Junio de 2018, evidencia un avance del 34%, frente al 50% esperado, resultado que no permite cumplir la meta estimada, especialmente por los retrasos presentados en la concertación de los productos a cargo de Gestión de Contratación: Optimización Manual de contratación y supervisión, reducción de formatos en Gestión Contractual, actualización de procedimientos de Gestión Contractual.
Se publica el compendio de modelos de Ley 80 (A106PR16MO4), en la plataforma GINA, con el cual se inactivaron en total (23) modelos del proceso de Gestión Contractual. Este resultado permite pasar de (82) modelos a (59) modelos, con corte a II Trimestre de 2018.
Así mismo se construye y publica el "Instructivo para el empalme y entrega de cargo A101PR04I01", con 5 modelos a través de los cuales el funcionario o contratista que se va a retirar del cargo o rol contratado puede realizar la entrega del puesto, teniendo en cuenta el modelo que se ajusta de acuerdo al cargo o rol desempeñado y asegurando el cumplimiento de la normatividad aplicable.
Para el programa “más fácil menos pasos” se logra cumplir con el 100%, de la meta esperada, haciendo  seguimiento permanente a la disponibilidad de los trámites de Colciencias en la página web de la Entidad, verificando que se cuente con la información requerida por el ciudadano y las especificaciones establecidas por la Función Pública.  Se ha mantenido el monitoreo a la plataforma "No más filas", a fin de garantizar que efectivamente los trámites de Colciencias quedan disponibles en esta nueva plataforma.
 De los trámites inscritos en el SUIT, 7 son totalmente en línea y 1 es parcialmente.
 El principal logro para el programa mas fácil menos pasos, se obtiene con la identificación y priorización de la estrategia para la implementación de ventanillas únicas, requisitos que se logra con la planificación del "</t>
    </r>
    <r>
      <rPr>
        <b/>
        <sz val="11"/>
        <color theme="1"/>
        <rFont val="Segoe UI"/>
        <family val="2"/>
      </rPr>
      <t>Portal de Innovación</t>
    </r>
    <r>
      <rPr>
        <sz val="11"/>
        <color theme="1"/>
        <rFont val="Segoe UI"/>
        <family val="2"/>
      </rPr>
      <t xml:space="preserve">, herramienta de coordinación entre entidades públicas mediante la cual se unificará una sola oferta en innovación a nivel nacional." como uno de los proyectos priorizados por Colciencias ante el Comité Ejecutivo de CTeI , pues el portal responde a recomendaciones de la OCDE en términos de simplificación de trámites.
 La plataforma está concebida de tal manera que sirva como herramienta para hacer trazabilidad a los recursos nacionales invertidos en CTeI, y a mediano plazo es una plataforma que unificará la oferta y la demanda alrededor de la innovación, los socios estratégicos de la estrategia son el DNP, MinTIC, Colciencias y Presidencia.
</t>
    </r>
  </si>
  <si>
    <t xml:space="preserve">Se elaboró y se encuentra en proceso en la oficina de Planeación, la guía para la conformación de expedientes de convocatorias, con el fin de unificar criterio para la organización de los archivos de gestión de la entidad. 
Con respecto a las tablas de retención realizó mesa técnica con el AGN para revisar y aprobar los ajustes sugeridos en la sesión del Pre-Comité. En esta mesa técnica se recomendaron algunos ajustes a los procedimientos de la selección y se revisaron en mesa técnica el 03 de mayo 2018 donde finalmente se obtuvo el aval para presentar las TRD al Comité del Archivo General de la Nación. Se realiza la presentación ante el comité evaluador de documentos, el 24 de mayo de 2018, en el cual se emite concepto técnico de convalidación de las TRD. Actualmente la entidad a la espera de la comunicación donde evidencia la decisión de culminaron las actividades programadas para la implementación de los siguientes programas pertenecientes al Plan de Conservación Documental: Programa de sensibilización y toma de conciencia, Programa de Inspección y mantenimiento de sistemas de almacenamiento e instalaciones físicas; Programa de saneamiento ambiental.
Se realizó la actualización del registro de activos de información, según las Tablas de Retención Documental convalidadas por el Archivo General de la Nación. De igual manera se actualizo el formato de registros de información en GINA.
</t>
  </si>
  <si>
    <t xml:space="preserve">En el segundo semestre se da cumplimiento con el 100% de los requisitos de la Dirección Financiera, en la página web se encuentra publicada la ejecución presupuestal mensual, de igual manera se encuentran publicadas las resoluciones de traslados presupuestales.
En cuanto a la estrategía Colciencias mas moderna se destacan las siguiente acciones: reunión con equipo ambiental para conocer el mecanismo que permita disminuir el consumo de papel, reunión con la oficina TIC para conocer los avances de la resolución 0836 de 2017, sobre la política de uso eficiente del papel, se publica en GINA la matriz sobre aspectos e impactos ambientales, adicionalmente presentación de la campaña interna de gestión ambiental, la etapa de sensibilización se presentó a través de las siguientes piezas: banner intranet, wallpaper y gif. Esta campaña tendrá continuidad durante el segundo semestre del año, pues mes a mes se destacarán los aspectos relacionados con Gestión Ambiental (reciclaje, uso de los recursos naturales, uso eficiente del papel, entre otros).
En el programa de buenas prácticas de conservación no se reporta avance en el segundo trimestre ya que este se planeó para el segundo semestre de 2018. Sin embargo, para el primer semestre se adelantaron las actividades como aprobación del cronograma para la subasta remitido por CISA, enajenación a título oneroso de bienes dados de baja mediante la Resolución 1509 de 2016, suscripción e incorporación de bienes muebles al contrato interadministrativo de comercialización N° CM-006-2016 / 313-2016 entre CISA y COLCIENIAS mediante Acta N° 1, en cuanto a los bienes dados en comodato, para la incorporación de los sobrantes al inventario de la Entidad se proyectaron las Fichas Técnicas del Comité de Inventarios y Baja de Bienes.
El plan de depuración contable de la vigencia 2018 se estructuro en tres grandes actividades: cartera, bolsa de deducciones y propiedad, planta y equipo.
Para el cierre del segundo trimestre se tenía proyectado un avance del 23% obteniendo al cierre del trimestre una ejecución del 43%, es decir, un 20% por encima de lo planeado, el mayor valor ejecutado obedece a que durante el segundo trimestre se realizo el ajuste de la política de propiedad planta y equipo y la formulación de la política de inventario acorde con el nuevo marco normativo NICSP, actividades que se tenían previstas para el tercer trimestre.
En razón a que el mantenimiento de algunos bienes muebles de la Entidad, se deben realizar continuamente y que no dan espera para realizarse bajo un contrato, el Grupo de Apoyo Logístico ha venido adelantando gestiones para que se realicen mantenimientos preventivos a los diez (10) dispensadores de agua fría y caliente, mantenimiento del refrigerador vertical ubicado en la cafetería  se anexan las actas de mantenimiento.
</t>
  </si>
  <si>
    <t xml:space="preserve">Para el desarrollo de la primera fase, se realizaron diferentes reuniones conjuntamente con la oficina de Gestión Documental, sistemas y SEGEL, en las cuales se revisaron una a una las actividades necesarias para la efectiva integración de los sistemas las cuales son:
    Cambios en el proceso
    Validación de las tablas de retención documental
    Alcance de la integración ORFEO-MGI
    Definición de parámetros y roles de ejecución
    Documentos obligatorios para el cargue de información
    Reunión de socialización con la comunidad Colciencias
    Cronograma de trabajo para la segunda fase de la integración
</t>
  </si>
  <si>
    <r>
      <t xml:space="preserve">Para el sistema integrado de información, estaba planeado para el segundo trimestre el 100% de avance, solo se alcanzó 87%, debido a un  atraso de 15 días en el cronograma general, para lo cual Tecnocom presentó un cronograma contemplando la realización de pruebas de aceptación, corrección y verificación de incidencias con nueva fecha de finalización el 30 de septiembre de 2018, en el momento se encuentra en trámite la prórroga del contrato 609-2014 y 306-2018 por tres meses para finalizar las actividades que aún se encuentran pendientes. Para mitigar el riesgo asociado a  R22-2018 se está realizando seguimiento a los entregables  semanalmente por parte de la interventoría y el equipo de Colciencias para el cumplimiento de los tiempos, así poder alertar a Colciencias en caso de identificarse aspectos que puedan llevar a incumplimientos en alcance, tiempo o costo.
Las actividades realizadas en el segundo trimestre del año 2018 fueron las siguientes:
Se realizó el refactoring  del paquete 2, 3 y 4  (participación y parametrización de convocatoria) por parte del proveedor y se está avanzando con las  pruebas  internas unitarias por parte del proveedor.
Se entregó  documentación técnica ajustada, incluye la malla validadora, matriz de roles y casos de usos ajustados para la liberación de la línea base 7.6
Por parte de la interventoría se está realizando visita de inspección para verificación del cronograma y entregables quincenalmente.
Se realizarán las pruebas modulares por parte de Tecnocom y se está dando inicio a las pruebas integrales.
Se dio inicio a las pruebas de la ruta crítica integral  por parte del equipo de pruebas de Colciencias
Se han realizado numerosas reuniones con los equipos técnicos para mirar temas de arquitectura y alistamiento de los ambientes de Colciencias para su instalación.
En cuanto a la </t>
    </r>
    <r>
      <rPr>
        <b/>
        <sz val="11"/>
        <color theme="1"/>
        <rFont val="Segoe UI"/>
        <family val="2"/>
      </rPr>
      <t>dotación tecnológica</t>
    </r>
    <r>
      <rPr>
        <sz val="11"/>
        <color theme="1"/>
        <rFont val="Segoe UI"/>
        <family val="2"/>
      </rPr>
      <t xml:space="preserve"> se tiene el licenciamiento de hardware y software los cuales cumplen  con la política de seguridad y normatividad de la entidad, avance en el  plan de adquisiciones apoyando la gestión tecnológica en algunos servicios como: telefonía, video conferencia y registro de visitantes, afinamiento de las políticas y controles de seguridad, estabilizar  las plataformas de los sistemas: ONDAS, ideas para el cambio y a ciencia cierta en los portales web, por último se inició el proceso de mantenimiento y bolsa de repuestos para garantizar la disponibilidad de los equipos de cómputo de la totalidad de usuarios de la Entidad.
Para el cumplimiento de las soluciones de software se presentaron requerimientos en los aplicativos ORFEO,MGI. SCIENTI, SIGP,TABLEAU, los cuales fueron atendidos en los tiempos establecidos por las personas encargadas de cada uno de los aplicativos.
Como acción para controlar la materialización del riesgo R12-2018, la oficina de TIC, bajo el lineamiento registrado en el procedimiento de “Gestión de Cambios de Soluciones Automatizadas”, las actividades de modernización, actualización y ajustes a la plataforma son registradas en la matriz de trazabilidad de solicitudes de cambios (G104PRF02), la cual tiene como propósito identificar las actividades asociadas a cada requerimiento, los periodos de cumplimiento y el presupuesto asignado.
Para el riesgo R22-2018, la oficina de TIC, ha mantenido la contratación de la firma experta para atender solicitudes  de soporte preventivo y correctivo de las  plataformas misionales con el propósito de dar continuidad  a actividades de adecuación, modernización y  actualización de las aplicaciones.
En el segundo trimestre de 2018, se actualiza o sincroniza la información publicada en la página Web de Colciencias, la Ciencia en Cifras para que corresponda con la información publicada en Datos Abiertos, sobre grupos e investigadores de 201+O663 a 2015. Adicional se incluye la información de investigadores y grupos correspondiente a la convocatoria del año 2017, se reporta formato de responsabilidades de gestión respecto al indicador ITEP de transparencia donde se contemplan actualización de 14 set de datos abiertos en el portal de Colciencias (http://www.colciencias.gov.co/ciudadano/datosabiertos).
Se tiene como inventario para cargue la información de producción evaluada en las convocatorias de los años 203 a 2017, para un proceso de Cienciometría se tiene propuesta de carga de información de los esuqemas de InstituLAC, GrupLAC y CvLAC.
En la categoria de Colciencias mas moderna para los trámites y servicios en línea se realizaron ajustes al formulario en línea de reconocimiento de actores creación de un nuevo actor EAI (Empresas Altamente Innovadoras).  Adicionalmente, se desarrollaron 3 formularios correspondientes a las convocatorias de Oficinas de Transferencia de Resultados de Investigación – OTRI, Incubadoras de Empresas de Base Tecnológica – IEBT, y Parque Científico, Tecnológico y de Innovación (PCTI).  De estos tres nuevos formularios, en la actualidad se encuentran 2  en producción y uno en pruebas; las características de los formularios es su fácil administración tanto en reportes como en gestión por parte de los administradores.  
Se hicieron ajustes a PQRDS en diferentes campos, para facilitar el uso de la herramienta y eficiencia en los tiempos de respuesta.
En el marco de referencia de Arquitectura Empresarial para la gestión de TI, se identificaron tareas  como la estructuración de objetivos específicos en la tercera fase del proyecto AE 2018.
En el proyecto de AE en el segundo trimestre se alcanzó el cumplimiento en dos de estos lineamientos como son: Planes de Mantenimiento - LI.ST.10, y Respaldo y recuperación de los servicios tecnológicos - LI.ST.13.
Se definieron aspectos técnicos de información a intercambiar y documentación sobre los web services disponibles para evaluarlos e identificar el que más se ajusta para el interoperabilidad entre Plan View y SIGP, y así aplicar los cambios necesarios.
Se elaboró y actualizó el plan y la matriz de riesgos los cuales fueron remitidos para revisión y aprobación.  Se formuló el plan de acción 2018 seguridad y privacidad de la información enviándose la primera versión para revisión de la Oficina Asesora de Planeación, y la versión ajustada debe presentarse para aprobación de Comité de Gestión y Desempeño Institucional del mes de julio.  
Se verifica y actualiza publicación de microdatos de información de la plataforma del SNCTeI, como estrategia de transparencia y gobierno digital (www.datos.gov.co); correspondientes a Grupos, Investigadores, Revistas indexadas Publindex, Aspirantes formación de alto nivelProyectos de investigación.  En total se encuentra publicados 16 set de datos.
En la implementación del MSPI, actualización de controles según la 27002:2013, se envía matriz de riesgos y tratamiento de riesgos a planeación, se realiza el plan de acción de seguridad y privacidad de la información 2018, el cual se envía para aprobación.
Para el cumplimiento al plan de sensibilización y capacitación de seguridad y privacidad de la información se realiza la capacitación al área de regalías, se envían piezas para las compañas de seguridad.
</t>
    </r>
  </si>
  <si>
    <r>
      <rPr>
        <i/>
        <u/>
        <sz val="11"/>
        <color theme="1"/>
        <rFont val="Segoe UI"/>
        <family val="2"/>
      </rPr>
      <t>Relación con el ciudadano</t>
    </r>
    <r>
      <rPr>
        <sz val="11"/>
        <color theme="1"/>
        <rFont val="Segoe UI"/>
        <family val="2"/>
      </rPr>
      <t xml:space="preserve">
La encuesta de satisfacción </t>
    </r>
    <r>
      <rPr>
        <b/>
        <sz val="11"/>
        <color theme="1"/>
        <rFont val="Segoe UI"/>
        <family val="2"/>
      </rPr>
      <t>arrojó un 84%</t>
    </r>
    <r>
      <rPr>
        <sz val="11"/>
        <color theme="1"/>
        <rFont val="Segoe UI"/>
        <family val="2"/>
      </rPr>
      <t xml:space="preserve"> de satisfacción, quedando por encima de la meta planeada para el tercer trimestre,  en la matriz de análisis y causas las posibles insatisfacciones como son: presupuesto insuficiente, poco cálidos, problemas con la plataforma, falta de transparencia, términos de referencia, para todas estas falencias presentadas se crea una acción de mejora RAES-0004 la cual se encuentra documentada en GINA
</t>
    </r>
    <r>
      <rPr>
        <i/>
        <u/>
        <sz val="11"/>
        <color theme="1"/>
        <rFont val="Segoe UI"/>
        <family val="2"/>
      </rPr>
      <t>Afianzar la cultura de servicio al ciudadano al interior de la entidad:</t>
    </r>
    <r>
      <rPr>
        <sz val="11"/>
        <color theme="1"/>
        <rFont val="Segoe UI"/>
        <family val="2"/>
      </rPr>
      <t xml:space="preserve">
Durante el trimestre se realizó la campaña al interior de la entidad que busca fortalecer en los funcionarios la importancia de la calidad en el servicio que prestamos a los ciudadanos, mejorar las habilidades de servicio en los diferentes colaboradores haciendo énfasis en el manejo del teléfono, ingreso de visitantes y respuesta oportuna a las peticiones, quejas, reclamos, denuncias y sugerencias (PQRDS), como soporte a estas campañas se adjuntan las actas y documentos que hacen alusión a dichas campañas.
</t>
    </r>
    <r>
      <rPr>
        <i/>
        <u/>
        <sz val="11"/>
        <color theme="1"/>
        <rFont val="Segoe UI"/>
        <family val="2"/>
      </rPr>
      <t>Monitoreo y seguimiento a PQRDS</t>
    </r>
    <r>
      <rPr>
        <sz val="11"/>
        <color theme="1"/>
        <rFont val="Segoe UI"/>
        <family val="2"/>
      </rPr>
      <t xml:space="preserve">
Con el fin de hacer seguimiento a las peticiones, quejas, reclamos, denuncias, sugerencias se hace reunión para verificar el estado de todas las solicitudes radicadas en Orfeo, dando como </t>
    </r>
    <r>
      <rPr>
        <b/>
        <sz val="11"/>
        <color theme="1"/>
        <rFont val="Segoe UI"/>
        <family val="2"/>
      </rPr>
      <t>resultado 20.231</t>
    </r>
    <r>
      <rPr>
        <sz val="11"/>
        <color theme="1"/>
        <rFont val="Segoe UI"/>
        <family val="2"/>
      </rPr>
      <t xml:space="preserve"> solicitudes recibidas durante el trimestre, de las cuales fueron resueltas en su totalidad, el canal por donde se hacen más solicitudes es el medio telefónico, seguido por correo electrónico, los tiempos de respuesta a estas peticiones están entre 1 y 3 días.
</t>
    </r>
    <r>
      <rPr>
        <i/>
        <u/>
        <sz val="11"/>
        <color theme="1"/>
        <rFont val="Segoe UI"/>
        <family val="2"/>
      </rPr>
      <t>Contribuir a una Colciencias más transparente:</t>
    </r>
    <r>
      <rPr>
        <sz val="11"/>
        <color theme="1"/>
        <rFont val="Segoe UI"/>
        <family val="2"/>
      </rPr>
      <t xml:space="preserve">
El indicador en mención se </t>
    </r>
    <r>
      <rPr>
        <b/>
        <sz val="11"/>
        <color theme="1"/>
        <rFont val="Segoe UI"/>
        <family val="2"/>
      </rPr>
      <t>cumple al 100%</t>
    </r>
    <r>
      <rPr>
        <sz val="11"/>
        <color theme="1"/>
        <rFont val="Segoe UI"/>
        <family val="2"/>
      </rPr>
      <t xml:space="preserve"> de acuerdo con los criterios asignados al centro de contacto los cuales contribuyen a mejorar el índice de transparencia de la entidad y convertir a Colciencias en Ágil, transparente y moderna el cual es el objetivo estratégico al cual servicio al ciudadano aporta, se adjunta el archivo soporte al cumplimiento del indicador.
</t>
    </r>
    <r>
      <rPr>
        <i/>
        <u/>
        <sz val="11"/>
        <color theme="1"/>
        <rFont val="Segoe UI"/>
        <family val="2"/>
      </rPr>
      <t>Contribuir a una Colciencias más moderna</t>
    </r>
    <r>
      <rPr>
        <sz val="11"/>
        <color theme="1"/>
        <rFont val="Segoe UI"/>
        <family val="2"/>
      </rPr>
      <t xml:space="preserve">
El indicador en mención se </t>
    </r>
    <r>
      <rPr>
        <b/>
        <sz val="11"/>
        <color theme="1"/>
        <rFont val="Segoe UI"/>
        <family val="2"/>
      </rPr>
      <t>cumple al 100%</t>
    </r>
    <r>
      <rPr>
        <sz val="11"/>
        <color theme="1"/>
        <rFont val="Segoe UI"/>
        <family val="2"/>
      </rPr>
      <t xml:space="preserve"> de acuerdo con los criterios asignados al centro de contacto los cuales contribuyen a mejorar el índice de gobierno en línea y convertir a Colciencias en Ágil, transparente y moderna el cual es el objetivo estratégico al cual servicio al ciudadano aporta.
</t>
    </r>
  </si>
  <si>
    <t>Dianita</t>
  </si>
  <si>
    <r>
      <rPr>
        <i/>
        <u/>
        <sz val="11"/>
        <color theme="1"/>
        <rFont val="Segoe UI"/>
        <family val="2"/>
      </rPr>
      <t>Planear y monitorear integral y oportunamente:</t>
    </r>
    <r>
      <rPr>
        <u/>
        <sz val="11"/>
        <color theme="1"/>
        <rFont val="Segoe UI"/>
        <family val="2"/>
      </rPr>
      <t xml:space="preserve">
</t>
    </r>
    <r>
      <rPr>
        <sz val="11"/>
        <color theme="1"/>
        <rFont val="Segoe UI"/>
        <family val="2"/>
      </rPr>
      <t xml:space="preserve">Para el cumplimiento de esta tarea se realiza la consolidación mensual de la matriz de hitos donde se relacionan los productos en términos de formulación, seguimiento y evaluación de los planes institucionales que realiza la OAP de modo que garantice el cumplimiento de las metas estratégicas con sus respectivas acciones, de modo que permita generar alertas tempranas. Para este trimestre se da </t>
    </r>
    <r>
      <rPr>
        <b/>
        <sz val="11"/>
        <color theme="1"/>
        <rFont val="Segoe UI"/>
        <family val="2"/>
      </rPr>
      <t>cumplimiento del 100%</t>
    </r>
    <r>
      <rPr>
        <sz val="11"/>
        <color theme="1"/>
        <rFont val="Segoe UI"/>
        <family val="2"/>
      </rPr>
      <t xml:space="preserve"> de hitos conforme a lo programado. Vale destacar los siguientes hitos en el período reportado:
 • Elaboración y presentación  de seguimientos a segundo trimestre de 2018 de los distintos de los instrumentos de planeación; Plan Estratégico, Plan de Acción, Plan de Convocatorias, Plan de Inversión, Plan Anual de Adquisiciones. Así mismo se realizó el seguimiento cuatrimestral al Plan Anticorrupción y de Atención al Ciudadano.
• Elaboración del Informe de Gestión 2017-2018 remitido al Congreso de la República y cuyo información dió cuenta de la ejecución de los programas que dan cumplimiento a los objetivos estratégicos dela Entidad. Este informe se presentó en términos de lo establecido en la CPC artículo 208.
</t>
    </r>
    <r>
      <rPr>
        <i/>
        <u/>
        <sz val="11"/>
        <color theme="1"/>
        <rFont val="Segoe UI"/>
        <family val="2"/>
      </rPr>
      <t>Socializar, Capacitar y Apropiar:</t>
    </r>
    <r>
      <rPr>
        <u/>
        <sz val="11"/>
        <color theme="1"/>
        <rFont val="Segoe UI"/>
        <family val="2"/>
      </rPr>
      <t xml:space="preserve">
</t>
    </r>
    <r>
      <rPr>
        <sz val="11"/>
        <color theme="1"/>
        <rFont val="Segoe UI"/>
        <family val="2"/>
      </rPr>
      <t xml:space="preserve">La oficina Asesora de Planeación realiza capacitaciones, socializaciones técnicas, mesas de trabajo y acompañamientos planificados evidenciando para el tercer trimestre un </t>
    </r>
    <r>
      <rPr>
        <b/>
        <sz val="11"/>
        <color theme="1"/>
        <rFont val="Segoe UI"/>
        <family val="2"/>
      </rPr>
      <t>avance del 91%</t>
    </r>
    <r>
      <rPr>
        <sz val="11"/>
        <color theme="1"/>
        <rFont val="Segoe UI"/>
        <family val="2"/>
      </rPr>
      <t xml:space="preserve"> en la estrategia con un total de 31 ejercicios de los 34 programados.
</t>
    </r>
    <r>
      <rPr>
        <i/>
        <u/>
        <sz val="11"/>
        <color theme="1"/>
        <rFont val="Segoe UI"/>
        <family val="2"/>
      </rPr>
      <t>Análisis y difusión de estadísticas nacionales</t>
    </r>
    <r>
      <rPr>
        <sz val="11"/>
        <color theme="1"/>
        <rFont val="Segoe UI"/>
        <family val="2"/>
      </rPr>
      <t xml:space="preserve"> :
Para el tercer trimestre se presentan avances en los tableros de:  Beneficios Tributarios, suministrando información para el período 2014-2017 de los proyectos beneficiados en esta modalidad de deducciones por donación o deducción por inversión; fichas departamentales, el equipo de gestión de la información viene adelantando una propuesta de base de datos consolidada para facilitar el  proceso de construcción de tableu de la ficha regional; tableros ajustados de publindex,grupos/proyectos  para este último tablero se vienen adelantando actividades encaminadas a la actualización de los tableros.
</t>
    </r>
    <r>
      <rPr>
        <i/>
        <u/>
        <sz val="11"/>
        <color theme="1"/>
        <rFont val="Segoe UI"/>
        <family val="2"/>
      </rPr>
      <t>Recolección, normalización y consolidación de datos</t>
    </r>
    <r>
      <rPr>
        <sz val="11"/>
        <color theme="1"/>
        <rFont val="Segoe UI"/>
        <family val="2"/>
      </rPr>
      <t xml:space="preserve">:
Para el tercer trimestre de 2018 se adelantaron tareas para disponer de las bases consolidadas y validadas.
</t>
    </r>
    <r>
      <rPr>
        <i/>
        <u/>
        <sz val="11"/>
        <color theme="1"/>
        <rFont val="Segoe UI"/>
        <family val="2"/>
      </rPr>
      <t>Apoyo en el proceso de implementación PMO</t>
    </r>
    <r>
      <rPr>
        <sz val="11"/>
        <color theme="1"/>
        <rFont val="Segoe UI"/>
        <family val="2"/>
      </rPr>
      <t xml:space="preserve">:
Para la implementación de la PMO entre junio y el 28 de septiembre se ha entregado: Análisis de stakeholder interno y externo, encuesta interna y externa de identificación de expectativas, campaña de comunicaciones  interna y externa, plan de identificación de cambios en el Sistema de Gestión de Calidad, intervención de procedimiento de convocatoria: Estandarización de roles, de rubros, estructura de la PMO: definición de estructura con funciones modelos de costeo de seguimiento.
</t>
    </r>
    <r>
      <rPr>
        <i/>
        <u/>
        <sz val="11"/>
        <color theme="1"/>
        <rFont val="Segoe UI"/>
        <family val="2"/>
      </rPr>
      <t>Contribuir a una Colciencias mas transparente</t>
    </r>
    <r>
      <rPr>
        <sz val="11"/>
        <color theme="1"/>
        <rFont val="Segoe UI"/>
        <family val="2"/>
      </rPr>
      <t xml:space="preserve">:
Para el tercer trimestre se mantiene el </t>
    </r>
    <r>
      <rPr>
        <b/>
        <sz val="11"/>
        <color theme="1"/>
        <rFont val="Segoe UI"/>
        <family val="2"/>
      </rPr>
      <t>cumplimiento del 100%</t>
    </r>
    <r>
      <rPr>
        <sz val="11"/>
        <color theme="1"/>
        <rFont val="Segoe UI"/>
        <family val="2"/>
      </rPr>
      <t xml:space="preserve"> de los requisitos asignados a la Oficina Asesora de Planeación en el componente del índice de Transparencia de Entidades Públicas (ITEP), con un total de 147 requisitos cumplidos de 147 asignados, para dar cumplimiento a esta meta se implementa el el Plan de Participación Ciudadana 2018,  audiencia pública de rendición de cuentas,actualización de la “Estrategia de Participación Ciudadana y Rendición de Cuentas”, de acuerdo los nuevos lineamientos del Manual Único de Rendición de Cuentas con enfoque a la garantía de derechos, en coherencia con lo determinado en el Modelo Integrado de Planeación y Gestión – MIPG.
</t>
    </r>
    <r>
      <rPr>
        <i/>
        <u/>
        <sz val="11"/>
        <color theme="1"/>
        <rFont val="Segoe UI"/>
        <family val="2"/>
      </rPr>
      <t>Contribuir a una Colciencias más moderna</t>
    </r>
    <r>
      <rPr>
        <sz val="11"/>
        <color theme="1"/>
        <rFont val="Segoe UI"/>
        <family val="2"/>
      </rPr>
      <t xml:space="preserve">
Con corte a 30 de septiembre de 2018, el programa Cero Improvisación, a cargo de la Oficina Asesora de Planeación logra cumplir y mantener el</t>
    </r>
    <r>
      <rPr>
        <b/>
        <sz val="11"/>
        <color theme="1"/>
        <rFont val="Segoe UI"/>
        <family val="2"/>
      </rPr>
      <t xml:space="preserve"> 100%</t>
    </r>
    <r>
      <rPr>
        <sz val="11"/>
        <color theme="1"/>
        <rFont val="Segoe UI"/>
        <family val="2"/>
      </rPr>
      <t xml:space="preserve"> en los requisitos de Gobierno en Línea a cargo, evidenciando el cumplimiento de 10 de los 10 requisitos programados.
</t>
    </r>
  </si>
  <si>
    <r>
      <rPr>
        <i/>
        <u/>
        <sz val="11"/>
        <color theme="1"/>
        <rFont val="Segoe UI"/>
        <family val="2"/>
      </rPr>
      <t>Colciencias mas transparente</t>
    </r>
    <r>
      <rPr>
        <sz val="11"/>
        <color theme="1"/>
        <rFont val="Segoe UI"/>
        <family val="2"/>
      </rPr>
      <t xml:space="preserve">: Desde la Oficina de Control Interno, con el fin de contribuir a una Colciencias más Transparente, se han mantenido los 8 requisitos asignados, manteniendo un </t>
    </r>
    <r>
      <rPr>
        <b/>
        <sz val="11"/>
        <color theme="1"/>
        <rFont val="Segoe UI"/>
        <family val="2"/>
      </rPr>
      <t>cumplimiento del 100%,</t>
    </r>
    <r>
      <rPr>
        <sz val="11"/>
        <color theme="1"/>
        <rFont val="Segoe UI"/>
        <family val="2"/>
      </rPr>
      <t xml:space="preserve"> la ficha de reporte del indicador programático registra la evidencia que da cuenta del cumplimiento de cada una de las variables requeridas.
</t>
    </r>
    <r>
      <rPr>
        <i/>
        <u/>
        <sz val="11"/>
        <color theme="1"/>
        <rFont val="Segoe UI"/>
        <family val="2"/>
      </rPr>
      <t>Ejecución y presentación de auditorías, seguimiento y evaluaciones programadas</t>
    </r>
    <r>
      <rPr>
        <b/>
        <u/>
        <sz val="11"/>
        <color theme="1"/>
        <rFont val="Segoe UI"/>
        <family val="2"/>
      </rPr>
      <t>:</t>
    </r>
    <r>
      <rPr>
        <sz val="11"/>
        <color theme="1"/>
        <rFont val="Segoe UI"/>
        <family val="2"/>
      </rPr>
      <t xml:space="preserve"> En cumplimiento del Plan de Auditorias de la Oficina de Control Interno y conforme a lo programado para el tercer trimestre de 2018, se tenía planeado generar (14) catorce informes de Auditoria o Seguimiento, de los cuales se cumplió la meta, se evidencian en GINA los (14) catorce informes.
</t>
    </r>
    <r>
      <rPr>
        <i/>
        <u/>
        <sz val="11"/>
        <color theme="1"/>
        <rFont val="Segoe UI"/>
        <family val="2"/>
      </rPr>
      <t>Planeación y ejecución auditoria interna de calidad</t>
    </r>
    <r>
      <rPr>
        <b/>
        <u/>
        <sz val="11"/>
        <color theme="1"/>
        <rFont val="Segoe UI"/>
        <family val="2"/>
      </rPr>
      <t>:</t>
    </r>
    <r>
      <rPr>
        <sz val="11"/>
        <color theme="1"/>
        <rFont val="Segoe UI"/>
        <family val="2"/>
      </rPr>
      <t xml:space="preserve"> Del 2/08/2018 al 11/09/2018, se realizó la Auditoría Interna de Calidad, con el objetivo de verificar los Procesos  y  Procedimientos de Colciencias con el fin de determinar la eficacia del mantenimiento del Sistema de Gestión  de la Calidad, así como la conformidad  con los requisitos de la Norma ISO 9001:2015 y la Normatividad legal vigente que le aplica.  A su vez,  Identificar oportunidades de mejora para el Sistema de Gestión de la Calidad implementado en la Entidad.
Los resultados de la Auditoría arrojaron 9 No Conformidades, 17 Observaciones de Auditoría y 21 Oportunidades de Mejora, los cuales se desagregaron por la Oficina Asesora de Planeación para que según corresponda sean gestionados por cada uno de los Procesos de la Entidad.
En GINA se encuentran los informes correspondientes así: Informe Final de Auditoria Interna de Calidad 2018, Lista Mesa Verificación Informe Preliminar,  Listas Cierre de Auditoria, listas de Ejecución Auditorias, Listas Revisión Documental, Listas verificación Cierre Acciones Correctivas, Plan de Auditorias Int Calidad 2018, Programa de Auditorías Int Calidad 2018, Reunión Apertura 08-08-2018
</t>
    </r>
    <r>
      <rPr>
        <b/>
        <u/>
        <sz val="11"/>
        <color theme="1"/>
        <rFont val="Segoe UI"/>
        <family val="2"/>
      </rPr>
      <t xml:space="preserve">Seguimiento al plan anticorrupción y de atención al ciudadano: </t>
    </r>
    <r>
      <rPr>
        <sz val="11"/>
        <color theme="1"/>
        <rFont val="Segoe UI"/>
        <family val="2"/>
      </rPr>
      <t xml:space="preserve">Dando cumplimiento a las normas establecidas por la Secretaria de Transparencia de la Presidencia de la República, se cumplió con el Seguimiento y Evaluación del Plan Anticorrupción y de Atención al Ciudadano y del Seguimiento al mapa de Riesgos de Corrupción, donde se analiza y da respuesta a las quejas, peticiones y reclamos denuncias y sugerencias recibidas en la entidad, así mismo se analiza la oportunidad en la respuesta y las causas más frecuentes de las quejas ,en la página web fue publicado el 14 de septiembre con corte al 31 de agosto de 2018, cumpliendo el plazo establecido, el cual fue presentado al comité de Gestión  y Desempeño  institucional, el 25 de julio de 2018 para su aprobación, como se evidencia en el acta respectiva. Reporte coherente con las actividades realizadas.
</t>
    </r>
    <r>
      <rPr>
        <u/>
        <sz val="11"/>
        <color theme="1"/>
        <rFont val="Segoe UI"/>
        <family val="2"/>
      </rPr>
      <t>Seguimiento y evaluación a los planes manejo del riesgo y Fomento de cultura de autocontrol:</t>
    </r>
    <r>
      <rPr>
        <sz val="11"/>
        <color theme="1"/>
        <rFont val="Segoe UI"/>
        <family val="2"/>
      </rPr>
      <t xml:space="preserve">
De acuerdo a la programación de las tareas este informe es semestral, con corte al tercer trimestre no se muestra avance en la gestión.
</t>
    </r>
  </si>
  <si>
    <r>
      <rPr>
        <i/>
        <u/>
        <sz val="11"/>
        <color theme="1"/>
        <rFont val="Segoe UI"/>
        <family val="2"/>
      </rPr>
      <t>Recomendar mecanismo de gestión jurídica y legal al interior de las áreas  de la entidad</t>
    </r>
    <r>
      <rPr>
        <u/>
        <sz val="11"/>
        <color theme="1"/>
        <rFont val="Segoe UI"/>
        <family val="2"/>
      </rPr>
      <t>.</t>
    </r>
    <r>
      <rPr>
        <sz val="11"/>
        <color theme="1"/>
        <rFont val="Segoe UI"/>
        <family val="2"/>
      </rPr>
      <t xml:space="preserve">
Se reporta la 1era versión orientación de la guía para supervisión contractual, la cual se envió a revisión, Esta guía tiene el propósito de constituirse en una herramienta de consulta y aplicación permanente por parte de los funcionarios y colaboradores de la Entidad en materia de supervisión e interventoría de contratos / convenios a cargo de Colciencias con el fin que se garantice el cumplimiento de requisitos legales, técnicos y normativos.
</t>
    </r>
    <r>
      <rPr>
        <i/>
        <u/>
        <sz val="11"/>
        <color theme="1"/>
        <rFont val="Segoe UI"/>
        <family val="2"/>
      </rPr>
      <t>Adopción de la política de defensa judicial conforme a los lineamientos establecidos en el MIPG.:</t>
    </r>
    <r>
      <rPr>
        <sz val="11"/>
        <color theme="1"/>
        <rFont val="Segoe UI"/>
        <family val="2"/>
      </rPr>
      <t xml:space="preserve">
En cumplimento con los lineamientos establecidos por Agencia Nacional de Defensa Jurídica del Estado – ANDJE, Colciencias a través de la Resolución N° 0909-2018 adoptó la Política de Prevención del Daño Antijurídico y Defensa Judicial, la cual quedo institucionalizada a partir del 28 de agosto de 2018, este documento tiene como fin de reducir los riesgos y los costos de enfrentar un proceso judicial, se anexa la Resolución N° 0909-2018 de adopción de la Política de Prevención del Daño Antijurídico y Defensa Judicial, publicada y socializada.
Con este documento se da </t>
    </r>
    <r>
      <rPr>
        <b/>
        <sz val="11"/>
        <color theme="1"/>
        <rFont val="Segoe UI"/>
        <family val="2"/>
      </rPr>
      <t xml:space="preserve">cumplimiento al 100% </t>
    </r>
    <r>
      <rPr>
        <sz val="11"/>
        <color theme="1"/>
        <rFont val="Segoe UI"/>
        <family val="2"/>
      </rPr>
      <t xml:space="preserve">de la meta establecida en el presente plan.
</t>
    </r>
    <r>
      <rPr>
        <i/>
        <u/>
        <sz val="11"/>
        <color theme="1"/>
        <rFont val="Segoe UI"/>
        <family val="2"/>
      </rPr>
      <t>Contribuir a una Colciencias más transparente</t>
    </r>
    <r>
      <rPr>
        <u/>
        <sz val="11"/>
        <color theme="1"/>
        <rFont val="Segoe UI"/>
        <family val="2"/>
      </rPr>
      <t>.</t>
    </r>
    <r>
      <rPr>
        <sz val="11"/>
        <color theme="1"/>
        <rFont val="Segoe UI"/>
        <family val="2"/>
      </rPr>
      <t xml:space="preserve">
Al 30 de septiembre de 2018, se evidencia un</t>
    </r>
    <r>
      <rPr>
        <b/>
        <sz val="11"/>
        <color theme="1"/>
        <rFont val="Segoe UI"/>
        <family val="2"/>
      </rPr>
      <t xml:space="preserve"> cumplimiento del 100%</t>
    </r>
    <r>
      <rPr>
        <sz val="11"/>
        <color theme="1"/>
        <rFont val="Segoe UI"/>
        <family val="2"/>
      </rPr>
      <t xml:space="preserve"> de los requisitos asignados a la Secretaría General en el componente del índice de Transparencia de Entidades Públicas (ITEP), con un total de 80 requisitos cumplidos de 81 asignados, el 14 de julio se realizó la publicación del documento de “MAPA DE DENUCIAS”, el cual se constituye en un mecanismo abierto y que promueve la transparencia en la Entidad, por esto la SEGEL da continuidad en cuanto a la toma de decisiones y medidas necesarias para ejecutar las actuaciones para mitigar el riesgo relacionado con posible direccionamiento de procesos contractuales o limitar injustificadamente la participación de proponentes (R11).
</t>
    </r>
  </si>
  <si>
    <r>
      <rPr>
        <i/>
        <u/>
        <sz val="11"/>
        <color theme="1"/>
        <rFont val="Segoe UI"/>
        <family val="2"/>
      </rPr>
      <t xml:space="preserve">Mantener y mejorar el cumplimiento de los requisitos de la norma ISO 9001:2015: </t>
    </r>
    <r>
      <rPr>
        <sz val="11"/>
        <color theme="1"/>
        <rFont val="Segoe UI"/>
        <family val="2"/>
      </rPr>
      <t xml:space="preserve">La  meta asociada es el </t>
    </r>
    <r>
      <rPr>
        <b/>
        <i/>
        <sz val="11"/>
        <color theme="1"/>
        <rFont val="Segoe UI"/>
        <family val="2"/>
      </rPr>
      <t xml:space="preserve">nivel de </t>
    </r>
    <r>
      <rPr>
        <sz val="11"/>
        <color theme="1"/>
        <rFont val="Segoe UI"/>
        <family val="2"/>
      </rPr>
      <t xml:space="preserve">madurez del SGC en el </t>
    </r>
    <r>
      <rPr>
        <b/>
        <sz val="11"/>
        <color theme="1"/>
        <rFont val="Segoe UI"/>
        <family val="2"/>
      </rPr>
      <t>65%</t>
    </r>
    <r>
      <rPr>
        <sz val="11"/>
        <color theme="1"/>
        <rFont val="Segoe UI"/>
        <family val="2"/>
      </rPr>
      <t xml:space="preserve"> en el cuarto trimestre, presenta un avance  a septiembre 30 con el fin de asegurar el mantenimiento y mejora en el cumplimiento de los requisitos de la norma ISO 9001:2015, ejecutando capacitaciones y acompañamiento en el plan de fortalecimiento de competencias a los Líderes de calidad de los diferentes procesos, </t>
    </r>
    <r>
      <rPr>
        <b/>
        <sz val="11"/>
        <color theme="1"/>
        <rFont val="Segoe UI"/>
        <family val="2"/>
      </rPr>
      <t xml:space="preserve">logrando la ejecución del 100% </t>
    </r>
    <r>
      <rPr>
        <sz val="11"/>
        <color theme="1"/>
        <rFont val="Segoe UI"/>
        <family val="2"/>
      </rPr>
      <t xml:space="preserve">de los ejercicios programados para el tercer trimestre, adicionalmente  entre los meses de agosto y septiembre se realizó la auditoria interna de calidad, liderada por la oficina de control interno, a partir del 11 de septiembre se inicia el proceso de concertación de acciones de mejora con cada uno de los responsables, al cierre del trimestre se han concertado y cargado un total de 21 acciones en el módulo de mejoras de GINA, lo cual equivale al 87% de avance, quedando pendiente para este corte Talento Humano, Gestión Territorial y el Proceso de Evaluación y Control, las cuales se espera concertar en la primera semana de Octubre de 2018.
</t>
    </r>
    <r>
      <rPr>
        <i/>
        <u/>
        <sz val="11"/>
        <color theme="1"/>
        <rFont val="Segoe UI"/>
        <family val="2"/>
      </rPr>
      <t>Optimizar los procesos y procedimientos:</t>
    </r>
    <r>
      <rPr>
        <sz val="11"/>
        <color theme="1"/>
        <rFont val="Segoe UI"/>
        <family val="2"/>
      </rPr>
      <t xml:space="preserve"> Aunque el plan de racionalización de trámites no tiene indicador asociado para el tercer trimestre si se evidencia</t>
    </r>
    <r>
      <rPr>
        <b/>
        <i/>
        <sz val="11"/>
        <color theme="1"/>
        <rFont val="Segoe UI"/>
        <family val="2"/>
      </rPr>
      <t xml:space="preserve"> avance en la gestión del 55%</t>
    </r>
    <r>
      <rPr>
        <sz val="11"/>
        <color theme="1"/>
        <rFont val="Segoe UI"/>
        <family val="2"/>
      </rPr>
      <t xml:space="preserve">  frente a un 50% programado para el primer semestre.  Es importante considerar que mediante Comité de Gestión y Desempeño Institucional del 29 de agosto se aprueba la inclusión de una nueva línea de optimización para la inclusión de la “Ventanilla Única de Innovación”, con lo cual se pasan de tres a cuatro acciones de racionalización.
Con corte a 30 de septiembre de 2018 el plan de optimización, evidencia un </t>
    </r>
    <r>
      <rPr>
        <b/>
        <i/>
        <sz val="11"/>
        <color theme="1"/>
        <rFont val="Segoe UI"/>
        <family val="2"/>
      </rPr>
      <t>avance del 43%, frente al 75% esperado</t>
    </r>
    <r>
      <rPr>
        <sz val="11"/>
        <color theme="1"/>
        <rFont val="Segoe UI"/>
        <family val="2"/>
      </rPr>
      <t xml:space="preserve">, resultado que no permite cumplir la meta estimada, especialmente por los retrasos presentados en la concertación y aprobación de los productos siguientes productos a cargo del proceso de Gestión de Contratación. Actualmente se encuentra en implementación la acción de mejora AC-0005 con el fin de cumplir con los productos pactados en la Optimización de Gestión Contractual a diciembre de 2018, por tanto, no se considera necesario implementar otro plan de mejora.
Frente a los avances en las acciones de optimización de otros procesos, se evidencia la actualización de los procedimientos de Gestión de Mentalidad y Cultura con 67% de avance y los del proceso de Gestión de Tecnología de la Información con 74% de avance. 
</t>
    </r>
    <r>
      <rPr>
        <i/>
        <u/>
        <sz val="11"/>
        <color theme="1"/>
        <rFont val="Segoe UI"/>
        <family val="2"/>
      </rPr>
      <t>Colciencias mas transparente:</t>
    </r>
    <r>
      <rPr>
        <sz val="11"/>
        <color theme="1"/>
        <rFont val="Segoe UI"/>
        <family val="2"/>
      </rPr>
      <t xml:space="preserve"> se mantiene el cumplimiento de 4 requisitos de los 4 asignados </t>
    </r>
    <r>
      <rPr>
        <b/>
        <sz val="11"/>
        <color theme="1"/>
        <rFont val="Segoe UI"/>
        <family val="2"/>
      </rPr>
      <t>logrando el 100%</t>
    </r>
    <r>
      <rPr>
        <sz val="11"/>
        <color theme="1"/>
        <rFont val="Segoe UI"/>
        <family val="2"/>
      </rPr>
      <t xml:space="preserve"> de desempeño frente a la meta esperada, como resultado del seguimiento permanente a la disponibilidad de los trámites  de Colciencias en la página web verificando que se encuentre con la información requerida por el ciudadano y las especificaciones de la función pública, así mismo se mantiene el monitoreo a la plataforma "No más filas", a fin de garantizar que efectivamente los trámites de Colciencias quedan disponibles en esta nueva plataforma.
</t>
    </r>
    <r>
      <rPr>
        <i/>
        <u/>
        <sz val="11"/>
        <color theme="1"/>
        <rFont val="Segoe UI"/>
        <family val="2"/>
      </rPr>
      <t>Colciencias mas moderna</t>
    </r>
    <r>
      <rPr>
        <u/>
        <sz val="11"/>
        <color theme="1"/>
        <rFont val="Segoe UI"/>
        <family val="2"/>
      </rPr>
      <t>:</t>
    </r>
    <r>
      <rPr>
        <sz val="11"/>
        <color theme="1"/>
        <rFont val="Segoe UI"/>
        <family val="2"/>
      </rPr>
      <t xml:space="preserve"> Con corte a 30 de septiembre de 2018, se asegura el cumplimiento y mantenimiento de 8 de los 9 requisitos aplicables para el programa "Más fácil menos pasos", resultado que permite lograr un </t>
    </r>
    <r>
      <rPr>
        <b/>
        <i/>
        <sz val="11"/>
        <color theme="1"/>
        <rFont val="Segoe UI"/>
        <family val="2"/>
      </rPr>
      <t>89% de cumplimiento</t>
    </r>
    <r>
      <rPr>
        <sz val="11"/>
        <color theme="1"/>
        <rFont val="Segoe UI"/>
        <family val="2"/>
      </rPr>
      <t xml:space="preserve"> respecto a una meta planificada del 89%.
 El principal logro se obtiene con el avance en la estrategia para la implementación de la ventanilla única, requisitos que se logra con la planificación y puesta en operación del "Portal de Innovación”, el cual es una herramienta de coordinación entre entidades públicas, mediante la cual se unificará una sola oferta en innovación a nivel nacional.
 Por otro lado se revisan los antecedentes del portal de innovación el cual permitirá que los usuarios encuentren la oferta pública consolidada de instrumentos de innovación del país en un único sitio, se realiza la verificación y actualización de los trámites y servicios de Colciencias.
</t>
    </r>
  </si>
  <si>
    <r>
      <rPr>
        <i/>
        <u/>
        <sz val="11"/>
        <color theme="1"/>
        <rFont val="Segoe UI"/>
        <family val="2"/>
      </rPr>
      <t>Programa de Gestión Documental</t>
    </r>
    <r>
      <rPr>
        <sz val="11"/>
        <color theme="1"/>
        <rFont val="Segoe UI"/>
        <family val="2"/>
      </rPr>
      <t xml:space="preserve">
Teniendo en cuenta que para la vigencia 2018 la implementación del programa de gestión documental tiene planeado un cumplimiento del 20% para cumplir con la meta del</t>
    </r>
    <r>
      <rPr>
        <b/>
        <sz val="11"/>
        <color theme="1"/>
        <rFont val="Segoe UI"/>
        <family val="2"/>
      </rPr>
      <t xml:space="preserve"> 100% </t>
    </r>
    <r>
      <rPr>
        <sz val="11"/>
        <color theme="1"/>
        <rFont val="Segoe UI"/>
        <family val="2"/>
      </rPr>
      <t>de lo proyectado en el 2017, al tercer trimestre cuenta con evolución en el indicador de 14%, para un</t>
    </r>
    <r>
      <rPr>
        <b/>
        <sz val="11"/>
        <color theme="1"/>
        <rFont val="Segoe UI"/>
        <family val="2"/>
      </rPr>
      <t xml:space="preserve"> total de 94% de cumplimiento en el plan</t>
    </r>
    <r>
      <rPr>
        <sz val="11"/>
        <color theme="1"/>
        <rFont val="Segoe UI"/>
        <family val="2"/>
      </rPr>
      <t xml:space="preserve">.
En el mes de julio el Archivo General de la Nación remite a la entidad el resumen de la sustentación de las TRD ante el Comité Evaluador con los temas tratados, conclusiones y compromisos, con el fin de que emita la certificación de TRD, con la convalidación de las Tablas de Retención Documental por parte del Comité Evaluador, se solicitó a la Oficina de Sistemas de la Información y las Comunicaciones (OTIC) la parametrización del mencionado instrumento archivístico en el sistema ORFEO.
</t>
    </r>
    <r>
      <rPr>
        <i/>
        <u/>
        <sz val="11"/>
        <color theme="1"/>
        <rFont val="Segoe UI"/>
        <family val="2"/>
      </rPr>
      <t>Cumplimiento de los requisitos de transparencia en Colciencias</t>
    </r>
    <r>
      <rPr>
        <sz val="11"/>
        <color theme="1"/>
        <rFont val="Segoe UI"/>
        <family val="2"/>
      </rPr>
      <t xml:space="preserve">
Se continua con el cumplimiento de las 12 variables establecidas en el índice ITEP, lo que conlleva a mantener las variables asociadas a gestión documental </t>
    </r>
    <r>
      <rPr>
        <b/>
        <sz val="11"/>
        <color theme="1"/>
        <rFont val="Segoe UI"/>
        <family val="2"/>
      </rPr>
      <t>en un 100%,</t>
    </r>
    <r>
      <rPr>
        <sz val="11"/>
        <color theme="1"/>
        <rFont val="Segoe UI"/>
        <family val="2"/>
      </rPr>
      <t xml:space="preserve"> dentro de las actividades desarrolladas durante el tercer trimestre, que impactan las variables existentes, se pueden describir las siguientes actividades:
- Actualización del registro de activos de información, acorde a las Tablas de Retención Documental convalidadas por el Archivo General de la Nación.
- Elaboración de la Guía para la conformación de los expedientes de convocatorias A104PR02G06.
- Actualización de la información publicada en la página web, Link de transparencia, sección Tablas de Retención Documental.
- Actualización permanente de los inventarios documentales del archivo de gestión centralizado.
- Obtención del certificado de convalidación del Archivo General de la Nación para las Tablas de Retención Documental.
 En las actividades relacionadas con instrumentos de gestión documental, presenta un avance del 2%, relacionado con la actualización del Programa de Gestión Documental y la actualización del procedimiento control de registros de información y administración de archivos
</t>
    </r>
    <r>
      <rPr>
        <i/>
        <u/>
        <sz val="11"/>
        <color theme="1"/>
        <rFont val="Segoe UI"/>
        <family val="2"/>
      </rPr>
      <t>Informe de avance de la implementación y/o convalidación de las tablas de retención documental</t>
    </r>
    <r>
      <rPr>
        <u/>
        <sz val="11"/>
        <color theme="1"/>
        <rFont val="Segoe UI"/>
        <family val="2"/>
      </rPr>
      <t>, e</t>
    </r>
    <r>
      <rPr>
        <sz val="11"/>
        <color theme="1"/>
        <rFont val="Segoe UI"/>
        <family val="2"/>
      </rPr>
      <t xml:space="preserve">sta actividad presenta un avance del 1% para el tercer trimestre del 2018.
Se elaboró la guía de implementación de Tablas de Retención Documental, publicada en GINA A104PR02G07, la cual contiene lineamientos generales para la clasificación, organización, descripción de los archivos de gestión, así como también el proceso de transferencia documental, préstamo de expedientes, ajustes a las TRD, y acompañamiento por parte de la oficina de gestión documental.
</t>
    </r>
    <r>
      <rPr>
        <u/>
        <sz val="11"/>
        <color theme="1"/>
        <rFont val="Segoe UI"/>
        <family val="2"/>
      </rPr>
      <t>Procedimiento de control de registros de información y administración de documentos actualizado, e</t>
    </r>
    <r>
      <rPr>
        <sz val="11"/>
        <color theme="1"/>
        <rFont val="Segoe UI"/>
        <family val="2"/>
      </rPr>
      <t xml:space="preserve">sta actividad presenta un avance del 1% para el tercer trimestre del 2018.
Se realizó la actualización del procedimiento A104PR02, incluyendo cuatro (4) secciones al documento, de acuerdo a las actividades desarrolladas actualmente por el equipo de gestión documental, entre las cuales se encuentra: Creación de registros de información, Organización documental, Inventario documental, Transferencia primaria.
</t>
    </r>
  </si>
  <si>
    <r>
      <rPr>
        <i/>
        <u/>
        <sz val="11"/>
        <rFont val="Segoe UI"/>
        <family val="2"/>
      </rPr>
      <t>Contribuir a una Colciencias más Transparente</t>
    </r>
    <r>
      <rPr>
        <sz val="11"/>
        <rFont val="Segoe UI"/>
        <family val="2"/>
      </rPr>
      <t xml:space="preserve">
Como medio para cumplir con este programa estratégico se adjunta el formato del indicador donde se evidencia el cumplimiento de los requisitos de GEL – ITEP 2018, con el cual se da </t>
    </r>
    <r>
      <rPr>
        <b/>
        <sz val="11"/>
        <rFont val="Segoe UI"/>
        <family val="2"/>
      </rPr>
      <t>cumplimiento al 100%</t>
    </r>
    <r>
      <rPr>
        <b/>
        <i/>
        <sz val="11"/>
        <rFont val="Segoe UI"/>
        <family val="2"/>
      </rPr>
      <t xml:space="preserve"> </t>
    </r>
    <r>
      <rPr>
        <sz val="11"/>
        <rFont val="Segoe UI"/>
        <family val="2"/>
      </rPr>
      <t xml:space="preserve">de los requisitos de la meta establecida para el tercer trimestre, además en la página web de Colciencias (www.colciencias.gov.co) se encuentra publicada la siguiente información: presupuesto en ejercicio, histórico del presupuesto asignado a la Entidad (vigencia 2013 a 2018) y ejecución del presupuesto asignado en la vigencia fiscal (enero a agosto de 2018)
</t>
    </r>
    <r>
      <rPr>
        <i/>
        <u/>
        <sz val="11"/>
        <rFont val="Segoe UI"/>
        <family val="2"/>
      </rPr>
      <t>Contribuir a una Colciencias más Moderna</t>
    </r>
    <r>
      <rPr>
        <sz val="11"/>
        <rFont val="Segoe UI"/>
        <family val="2"/>
      </rPr>
      <t xml:space="preserve">
Se reporta los avances realizados en el plan Colciencias sostenible para todos 2018; permitiendo cumplir con el</t>
    </r>
    <r>
      <rPr>
        <b/>
        <sz val="11"/>
        <rFont val="Segoe UI"/>
        <family val="2"/>
      </rPr>
      <t xml:space="preserve"> 100%</t>
    </r>
    <r>
      <rPr>
        <sz val="11"/>
        <rFont val="Segoe UI"/>
        <family val="2"/>
      </rPr>
      <t xml:space="preserve"> de la meta programada, realizando actividades  que permitan tener buenas prácticas sobre conservación de los activos de Colciencias y que impacten positivamente con el medio ambiente.
En este trimestre comprendido entre julio y septiembre de 2018 se reportan las tareas y acciones que permiten evidenciar los avances en cuanto a: Cronograma de baja de bienes y actualización de inventarios, Avance del Plan de depuración de activos y Avance Plan de mantenimiento bienes muebles e inmuebles.
Para cumplir con el indicador programático en el tema implementación del Programa de residuos peligrosos y no peligrosos, durante el tercer trimestre se realizaron las siguientes actividades: “impactos ambientales que genera Colciencias en recursos naturales, contaminación del agua, contaminación del suelo y aire y contaminación visual”, para ayudar a mitigar los efectos del cambio climático, cierre de la campaña ¡toma partido por el planeta!, a través de concurso, como reconocimiento a la toma de conciencia en la protección del medio ambiente para ayudar al planeta, lanzamiento de la campaña “los hábitos que debemos cambiar para el mundo que queremos habitar, separar y reciclar no lo puedes evitar”, el objeto de esta campaña es dar a conocer cómo y qué debemos reciclar, así como el buen uso de las estaciones de reciclado con que cuenta Colciencias en cada piso.
</t>
    </r>
    <r>
      <rPr>
        <i/>
        <u/>
        <sz val="11"/>
        <rFont val="Segoe UI"/>
        <family val="2"/>
      </rPr>
      <t>Realizar  buenas prácticas que permitan la conservación  de los activos de Colciencias que impacten positivamente por el medio ambiente</t>
    </r>
    <r>
      <rPr>
        <sz val="11"/>
        <rFont val="Segoe UI"/>
        <family val="2"/>
      </rPr>
      <t xml:space="preserve">
Teniendo en cuenta el Plan de Depuración Contable, se adjuntan los soportes  que dan cuenta del avance del 71% al tercer trimestre, conciliación de los meses de junio, julio y agosto, actas, soportes devolutivos y tomas aleatorias de bienes devolutivos.
Adicionalmente se adjunta el avance del Plan de mantenimiento preventivos y correctivos de bienes muebles e inmuebles realizados durante el tercer trimestre de 2018 por las empresas ML Ingenieros y Constructores S.A.S., INGITECS y personal operario del Grupo de Apoyo Logístico.
También se adjunta el avance para el mismo periodo del Cronograma de baja de bienes y actualización de inventarios de acuerdo con el Comité de Inventarios y Baja de Bienes realizado el pasado día 30 de julio de 2018
</t>
    </r>
  </si>
  <si>
    <r>
      <rPr>
        <i/>
        <u/>
        <sz val="11"/>
        <color theme="1"/>
        <rFont val="Segoe UI"/>
        <family val="2"/>
      </rPr>
      <t>Desarrollo, puesta en producción y soporte del sistema integrado de información</t>
    </r>
    <r>
      <rPr>
        <sz val="11"/>
        <color theme="1"/>
        <rFont val="Segoe UI"/>
        <family val="2"/>
      </rPr>
      <t xml:space="preserve">
Frente a la meta planeada para el tercer trimestre del 100% se llegó a un </t>
    </r>
    <r>
      <rPr>
        <b/>
        <sz val="11"/>
        <color theme="1"/>
        <rFont val="Segoe UI"/>
        <family val="2"/>
      </rPr>
      <t>avance del 93%</t>
    </r>
    <r>
      <rPr>
        <sz val="11"/>
        <color theme="1"/>
        <rFont val="Segoe UI"/>
        <family val="2"/>
      </rPr>
      <t xml:space="preserve">, debido a que las actividades  de prueba de aceptación tuvieron un atraso de 7 días con respecto al cronograma inicialmente planeado, adicionalmente las pruebas de aceptación por parte de Colciencias han requerido más tiempo de lo esperado como 3.3% de incidencias criticas bloqueantes mayores no previstas y 5% de criterio de aceptación.
Se configuró el repositorio de proyectos en Colciencias, la documentación técnica fue validada por la interventoría, se realizaron visitas de inspección y seguimiento a los entregables.
</t>
    </r>
    <r>
      <rPr>
        <i/>
        <u/>
        <sz val="11"/>
        <color theme="1"/>
        <rFont val="Segoe UI"/>
        <family val="2"/>
      </rPr>
      <t>Dotación tecnológica:</t>
    </r>
    <r>
      <rPr>
        <sz val="11"/>
        <color theme="1"/>
        <rFont val="Segoe UI"/>
        <family val="2"/>
      </rPr>
      <t xml:space="preserve">
Para el tercer trimestre se presenta avance  en el licenciamiento de software, implementación de servicios tecnológicos, disponibilidad de servicios en la nube, y mantenimiento y soporte de los portales web, se avanzó  en el plan de adquisiciones  apoyando la gestión tecnológica en algunos servicios como telefonía, video conferencia y registro de visitantes, se logró  iniciar el proceso de mantenimiento y bolsa de repuestos para garantizar la disponibilidad de los equipos de cómputo de la totalidad de usuarios de la Entidad.
</t>
    </r>
    <r>
      <rPr>
        <i/>
        <u/>
        <sz val="11"/>
        <color theme="1"/>
        <rFont val="Segoe UI"/>
        <family val="2"/>
      </rPr>
      <t>Contribuir a Colciencias transparente</t>
    </r>
    <r>
      <rPr>
        <sz val="11"/>
        <color theme="1"/>
        <rFont val="Segoe UI"/>
        <family val="2"/>
      </rPr>
      <t xml:space="preserve">
Para contribuir con la política de transparencia se publicaron 14 set de datos en el portal de datos abiertos en la página de Colciencias para dar </t>
    </r>
    <r>
      <rPr>
        <b/>
        <sz val="11"/>
        <color theme="1"/>
        <rFont val="Segoe UI"/>
        <family val="2"/>
      </rPr>
      <t>cumplimiento al 100%</t>
    </r>
    <r>
      <rPr>
        <sz val="11"/>
        <color theme="1"/>
        <rFont val="Segoe UI"/>
        <family val="2"/>
      </rPr>
      <t xml:space="preserve"> de lo planeado en el PETI co, para el proceso de Certificación de calidad de datos del DANE que se realizará en el 2019, se ha realizado seguimiento mediante asistencia a reuniones, la política de seguridad de la información se encuentra en la carpeta del Modelo de Seguridad y Privacidad de la Información (MSPI), en el servidor de archivos Waira O:\OSI\MSPI.
Reporte de cumplimiento de actividades para publicación, de datos abiertos y seguridad de la información,
</t>
    </r>
    <r>
      <rPr>
        <i/>
        <u/>
        <sz val="11"/>
        <color theme="1"/>
        <rFont val="Segoe UI"/>
        <family val="2"/>
      </rPr>
      <t xml:space="preserve"> Contribuir a Colciencias Moderna</t>
    </r>
    <r>
      <rPr>
        <sz val="11"/>
        <color theme="1"/>
        <rFont val="Segoe UI"/>
        <family val="2"/>
      </rPr>
      <t xml:space="preserve">
Para el  tercer trimestre se registra un </t>
    </r>
    <r>
      <rPr>
        <b/>
        <sz val="11"/>
        <color theme="1"/>
        <rFont val="Segoe UI"/>
        <family val="2"/>
      </rPr>
      <t>avance del 94%</t>
    </r>
    <r>
      <rPr>
        <sz val="11"/>
        <color theme="1"/>
        <rFont val="Segoe UI"/>
        <family val="2"/>
      </rPr>
      <t xml:space="preserve"> en el cumplimiento de los criterios de GEL se hace seguimiento al proyecto de Gobierno Digital del PETI, matriz de lineamientos de arquitectura empresarial y de capacidades institucionales a la fecha de corte se cumplen 74 de 92 lineamientos de arquitectura empresarial, y 10 de 11 lineamientos de capacidades institucionales.
</t>
    </r>
    <r>
      <rPr>
        <i/>
        <u/>
        <sz val="11"/>
        <color theme="1"/>
        <rFont val="Segoe UI"/>
        <family val="2"/>
      </rPr>
      <t>Gestión de seguridad y privacidad en la información.</t>
    </r>
    <r>
      <rPr>
        <sz val="11"/>
        <color theme="1"/>
        <rFont val="Segoe UI"/>
        <family val="2"/>
      </rPr>
      <t xml:space="preserve">
Durante el trimestre se avanzó con la actualización de las políticas de seguridad de la información, con al plan de capacitación y sensibilización y se realizó supervisión del contrato que se tiene con renata (IMPLEMENTACION DEL PROYECTO DE IPV6
</t>
    </r>
  </si>
  <si>
    <r>
      <rPr>
        <i/>
        <u/>
        <sz val="11"/>
        <color theme="1"/>
        <rFont val="Segoe UI"/>
        <family val="2"/>
      </rPr>
      <t>Sostenibilidad del proceso de transformación cultural y organizacional en la Entidad</t>
    </r>
    <r>
      <rPr>
        <sz val="11"/>
        <color theme="1"/>
        <rFont val="Segoe UI"/>
        <family val="2"/>
      </rPr>
      <t xml:space="preserve">
Durante el tercer trimestre, se adjudicó el contrato para la medición e intervención de clima y Cultura Organizacional, con el objeto de medir, desarrollar e implementar estrategias para gestar el cambio organizacional, iniciando su ejecución el 1 de agosto de 2018, se realizó la medición de Clima Organizacional mediante una encuesta en línea y se elaboró el informe de resultados, paralelamente se están desarrollando la escuela de líderes para coordinadores, gestores, Jefes de áreas entre otros, se anexa el Cronograma de actividades durante la ejecución del Contrato, registros fotográficos de la socialización de invitación a realizar la encuesta de Clima Organizacional y la propuesta de Intervención. El soporte al indicador da cuenta del cumplimiento de la meta por encima de la meta programada para el tercer trimestre.
</t>
    </r>
    <r>
      <rPr>
        <i/>
        <u/>
        <sz val="11"/>
        <color theme="1"/>
        <rFont val="Segoe UI"/>
        <family val="2"/>
      </rPr>
      <t>La motivación nos hace más productivos</t>
    </r>
    <r>
      <rPr>
        <sz val="11"/>
        <color theme="1"/>
        <rFont val="Segoe UI"/>
        <family val="2"/>
      </rPr>
      <t xml:space="preserve">
Durante el período reportado en la Entidad se implementaron diferentes capacitaciones, charlas, talleres, con el objetivo de fortalecer las competencias blandas y técnicas de los servidores, lo cual contribuye al desarrollo personal y laborar de las personas, entre las capacitaciones realizadas en el trimestre están: Contratación Estatal, Inducción y Re-inducción, Gestión Documental, MGI y tercera línea de Defensa, Equidad de Género, Negociación Colectiva,  PMO., servicio al Ciudadano (un servicio fuera de serie) , Beneficios Tributarios y Orfeo
</t>
    </r>
    <r>
      <rPr>
        <i/>
        <u/>
        <sz val="11"/>
        <color theme="1"/>
        <rFont val="Segoe UI"/>
        <family val="2"/>
      </rPr>
      <t>Liderando Talento</t>
    </r>
    <r>
      <rPr>
        <sz val="11"/>
        <color theme="1"/>
        <rFont val="Segoe UI"/>
        <family val="2"/>
      </rPr>
      <t xml:space="preserve">
Durante el periodo reportado las capacitaciones implementadas han cumplido con el objetivo planteado, cobertura y optimización de recursos.  Igualmente se desarrollaron las actividades de convocatoria para la inscripción de equipos de trabajo, cumpliendo así con lo planeado dentro de la iniciativa.
</t>
    </r>
    <r>
      <rPr>
        <i/>
        <u/>
        <sz val="11"/>
        <color theme="1"/>
        <rFont val="Segoe UI"/>
        <family val="2"/>
      </rPr>
      <t>Cultura basada en el servicio</t>
    </r>
    <r>
      <rPr>
        <sz val="11"/>
        <color theme="1"/>
        <rFont val="Segoe UI"/>
        <family val="2"/>
      </rPr>
      <t xml:space="preserve">
CÓDIGO DE INTEGRIDAD: Se construyó el documento basado en los insumos obtenidos en la encuesta aplicada a la Comunidad Colciencias donde, lo importante fue la participación masiva para determinar los valores y las conductas asociadas.  Se ha tenido en cuenta estar alineados a la Guía y al Código de Ética del Departamento Administrativo de la Función Pública - DAFP – Debido a que el Código de integridad aún se encuentra en revisión para ajustes si a ello hubiese lugar o aprobación del mismo, ante la Dirección General y el Comité de Gestión y Desarrollo Institucional.
Una vez aprobado se procederá a realizar la socialización con la Comunidad Colciencias mediante una campaña de sensibilización con el apoyo de Comunicaciones de la Entidad y será publicado en la página web de la entidad.
</t>
    </r>
    <r>
      <rPr>
        <i/>
        <u/>
        <sz val="11"/>
        <color theme="1"/>
        <rFont val="Segoe UI"/>
        <family val="2"/>
      </rPr>
      <t>Cultura de hacer las cosas bien</t>
    </r>
    <r>
      <rPr>
        <sz val="11"/>
        <color theme="1"/>
        <rFont val="Segoe UI"/>
        <family val="2"/>
      </rPr>
      <t xml:space="preserve">
Durante este trimestre se realizó la evaluación parcial correspondiente al primer semestre del año (1 de febrero a 31 de julio de 2018).   Previo a esta evaluación, se llevó a cabo reuniones, asesorías con los servidores para recordar el diligenciamiento de los formatos de la evaluación de desempeño laboral independiente de su tipo de vinculación. Así mismo con el seguimiento a los acuerdos de gestión.  Una vez recibidos se procedió a su registro en la matriz identificada con el código No.  A101PR02F01
</t>
    </r>
    <r>
      <rPr>
        <i/>
        <u/>
        <sz val="11"/>
        <color theme="1"/>
        <rFont val="Segoe UI"/>
        <family val="2"/>
      </rPr>
      <t>Gestión de la información de talento humano</t>
    </r>
    <r>
      <rPr>
        <sz val="11"/>
        <color theme="1"/>
        <rFont val="Segoe UI"/>
        <family val="2"/>
      </rPr>
      <t xml:space="preserve">
La planta actual de Colciencias se encuentra socializada en la página web de la Entidad, donde todos los grupos de interés tanto internos como externos pueden consultarla se puede acceder en el Siguiente Link: http://www.colciencias.gov.co/quienes_somos/planeacion_y_gestion/vacantes
El Plan Anual de Vacantes tiene como objetivo informar la situación en la que se encuentra la planta de personal del Departamento Administrativo de Ciencia, Tecnología e Innovación – COLCIENCIAS como garantía para continuar con el funcionamiento en la entidad
</t>
    </r>
    <r>
      <rPr>
        <i/>
        <u/>
        <sz val="11"/>
        <color theme="1"/>
        <rFont val="Segoe UI"/>
        <family val="2"/>
      </rPr>
      <t>Contribuir a una Colciencias más transparente</t>
    </r>
    <r>
      <rPr>
        <sz val="11"/>
        <color theme="1"/>
        <rFont val="Segoe UI"/>
        <family val="2"/>
      </rPr>
      <t xml:space="preserve">
El Plan Anual de Vacantes tiene como objetivo informar la situación en la que se encuentra la planta de personal del Departamento Administrativo de Ciencia, Tecnología e Innovación – COLCIENCIAS como garantía para continuar con el funcionamiento en la entidad.
</t>
    </r>
  </si>
  <si>
    <r>
      <t xml:space="preserve">Para la vigencia 2018, se inició el proceso de integración del sistema ORFEO con el MGI con el fin de simplificar pasos en el procedimiento de solicitud de convenios derivados y modificaciones de los mismos, por tal motivo de manera conjunta con el personal de la oficina de Tic se trazó un cronograma de trabajo y se determinaron los eventos que se deben suprimir para hacer el proceso de integración MGI-ORFEO más eficiente, dado que esta es una actividad definida como un desarrollo de alto impacto desde la Secretaria General y las Áreas Técnicas; para el tercer trimestre se avanzó en un 35% en el plan antes descrito, con corte al 30 de septiembre de 2018 se ha </t>
    </r>
    <r>
      <rPr>
        <b/>
        <sz val="11"/>
        <color theme="1"/>
        <rFont val="Calibri"/>
        <family val="2"/>
        <scheme val="minor"/>
      </rPr>
      <t>avanzado el 80%</t>
    </r>
    <r>
      <rPr>
        <sz val="11"/>
        <color theme="1"/>
        <rFont val="Calibri"/>
        <family val="2"/>
        <scheme val="minor"/>
      </rPr>
      <t>. Dado lo anterior se inicio y se esta adelantando la etapa desarrollo del software para lograr el proceso de integración. MGI Orfeo.</t>
    </r>
  </si>
  <si>
    <t>Resumen de la gestión a 31 de marzo de 2019</t>
  </si>
  <si>
    <t>Fortalecer la investigación y producción científica y tecnológica con calidad internacional</t>
  </si>
  <si>
    <t>Consolidar la institucionalidad y gobernanza de Colciencias como rector del SNCTeI en articulación con el SNCCTeI</t>
  </si>
  <si>
    <t>Diseño y evaluación de la Política Pública de CTeI</t>
  </si>
  <si>
    <t>Fortalecimiento de Colciencias con Gobierno Central y Gestión Regional de la CTeI</t>
  </si>
  <si>
    <t>Posicionamiento, visibilización y articulación de la CTeI con actores internacionales</t>
  </si>
  <si>
    <t>Incentivos tributarios en CTeI</t>
  </si>
  <si>
    <t>Subidrección General</t>
  </si>
  <si>
    <t>Dirección General/ Gestión Territorial</t>
  </si>
  <si>
    <t>Dirección de  Desarrollo Tecnológico e Innovación</t>
  </si>
  <si>
    <t>Dirección General/ Equipo de Internacionalización</t>
  </si>
  <si>
    <t>100 % de formulación y acompañamiento de Documentos de política</t>
  </si>
  <si>
    <t>100% de avance en la evaluación de documentos de política</t>
  </si>
  <si>
    <t>77% Aprobación de recursos por año en el Fondo de Ciencia, Tecnología e Innovación del SGR</t>
  </si>
  <si>
    <t>100% Implementación del plan bienal de convocatorias (Incluye diseño y desarrollo con banco de proyectos elegeibles)</t>
  </si>
  <si>
    <t>11 Alianzas Estratégicas internacionales fortalecidas y nuevas en términos de recursos y capital político para el posicionamiento de Colciencias</t>
  </si>
  <si>
    <t>23 Proyectos de CTeI</t>
  </si>
  <si>
    <t>100% Porcentaje de asignación del cupo de inversión para deducción y descuento tributario</t>
  </si>
  <si>
    <t>1 billón de pesos en inversión en proyectos de CTeI que acceden a los incentivos trtibutarios en inversión (Deducción y Descuento)</t>
  </si>
  <si>
    <t>Programas y Proyectos de CTeI</t>
  </si>
  <si>
    <t>Dirección de  Fomento a la Investigación</t>
  </si>
  <si>
    <t>178 Proyectos de CTeI</t>
  </si>
  <si>
    <t>1:2 Relación de recursos Colciencias vs los recursos del Sector Privado y entidades de gobierno</t>
  </si>
  <si>
    <t>Fortalecimiento de la infraestructura (institucionalidad) de CTeI (Redes de conocimiento, Centros de Investigación, Laboratorios)</t>
  </si>
  <si>
    <t>15 Proyectos de CTeI</t>
  </si>
  <si>
    <t>Publicaciones científicas</t>
  </si>
  <si>
    <t xml:space="preserve">12.000 Artículos científicos publicados por investigadores colombianos en revistas científicas especializadas </t>
  </si>
  <si>
    <t>0,88 (Citaciones de impacto en producción científica y colaboración internacional)</t>
  </si>
  <si>
    <t>Fomentar la formación del capital humano en CTeI y vincularlo a Entidades del SNCTeI</t>
  </si>
  <si>
    <t xml:space="preserve">Dirección de Mentalidad y Cultura </t>
  </si>
  <si>
    <t>Ondas 4.0</t>
  </si>
  <si>
    <t>3.500 Niños, niñas y adolescentes certificados en procesos de fortalecimiento de sus capacidades en investigación y creación a través del Programa Ondas y sus entidades aliadas</t>
  </si>
  <si>
    <t>'Jóvenes Investigadores e Innovadores</t>
  </si>
  <si>
    <t>' 680 Jóvenes investigadores e innovadores apoyados por Colciencias y aliados</t>
  </si>
  <si>
    <t xml:space="preserve">     Formación y vinculación de capital humano de alto nivel</t>
  </si>
  <si>
    <t>930 Becas, créditos beca para la formación de doctores apoyadas por Colciencias y aliados</t>
  </si>
  <si>
    <t>1.965 Becas, créditos beca para la formación de maestría apoyadas por Colciencias y aliados</t>
  </si>
  <si>
    <t>200 Estancias posdoctorales apoyadas por Colciencias y aliados</t>
  </si>
  <si>
    <t>Impulsar la innovación y el desarrollo tecnológico para la transformación social y productiva</t>
  </si>
  <si>
    <t>Innovación Empresarial</t>
  </si>
  <si>
    <t>600 Organizaciones articuladas en los Pactos por la innovación (contenido de empresas, entidades, organizaciones firmantes del pacto/s)</t>
  </si>
  <si>
    <t>479 Empresas con capacidades en gestión de innovación</t>
  </si>
  <si>
    <t>Apoyo a la I+D+i  para promover y fortalecer alianzas entre actores  del SNCTI</t>
  </si>
  <si>
    <t>10 Proyectos en Alianzas estratégicas entre actores del sistema de CTI para apoyar la implementación de nuevas tecnologías basadas en gestión de conocimiento científico, tecnológico e innovación</t>
  </si>
  <si>
    <t>5 Acuerdos de transferencia de tecnología y/o conocimiento</t>
  </si>
  <si>
    <t>Estrategia Nacional de Propiedad Intelectual</t>
  </si>
  <si>
    <t>500 solicitudes de patentes por residentes en Oficina Nacional colombiana</t>
  </si>
  <si>
    <t>Apoyo a emprendimientos de base tecnológica y transferencia de conocimiento</t>
  </si>
  <si>
    <t>12 Empresas de base científica, tecnológica e innovación apoyadas en sus procesos de creación y fortalecimiento.</t>
  </si>
  <si>
    <t>6 Acuerdos de transferencia de tecnología y/o conocimiento</t>
  </si>
  <si>
    <t>Generar una cultura que valore, gestione y apropie la CTeI</t>
  </si>
  <si>
    <t>Difusión de la CTeI</t>
  </si>
  <si>
    <t xml:space="preserve">25 espacios que promueven la  Interacción de la sociedad con la CTeI* </t>
  </si>
  <si>
    <t>4000 Personas que participan en espacios de  valor para la socialización de la CTeI</t>
  </si>
  <si>
    <t xml:space="preserve">65%  de canales de TV pública regionales y nacionales con contenido CTeI </t>
  </si>
  <si>
    <t>Apropiación Social de la CTeI</t>
  </si>
  <si>
    <t>10 comunidades y/o grupos de interés que se fortalecen a través de procesos de Apropiación Social de Conocimiento y cultura científica</t>
  </si>
  <si>
    <t>100% de cumplimiento de los requisitos  priorizados de transparencia en Colciencias</t>
  </si>
  <si>
    <t xml:space="preserve">Conservar y usar sosteniblemente la biodiversidad por medio de la CTeI para contribuir al desarrollo de la Bioeconomía en Colombia </t>
  </si>
  <si>
    <t>Equipo Colombia Bio</t>
  </si>
  <si>
    <t>Colombia Bio</t>
  </si>
  <si>
    <t>4 Expediciones Científcas Realizadas</t>
  </si>
  <si>
    <t>10 Bioproductos generados</t>
  </si>
  <si>
    <t>95.000 Registros Biológicos</t>
  </si>
  <si>
    <t>Fomentar una Colciencias Integral, Efectiva e Innovadora (IE+i)</t>
  </si>
  <si>
    <t>Por una gestión administrativa y financiera eficiente e innovadora</t>
  </si>
  <si>
    <t>100% de cumplimiento de los requisitos  priorizadas de transparencia</t>
  </si>
  <si>
    <t>100% de cumplimiento de los requisitos  priorizados de Gobierno Digital</t>
  </si>
  <si>
    <t>Gobierno y Gestión de TIC para la CTeI</t>
  </si>
  <si>
    <t>Oficina TIC</t>
  </si>
  <si>
    <t>45% Avance en la implementación de la Gobernabilidad y Gestión de TIC para la CTeI</t>
  </si>
  <si>
    <t>100% de cumplimiento de los requisitos  priorizados de transparencia</t>
  </si>
  <si>
    <t>Comunicamos lo que Hacemos - Comunicación Estratégica Institucional</t>
  </si>
  <si>
    <t>100 % de programas estratégicos priorizados comunicados</t>
  </si>
  <si>
    <t>100% de cumplimiento de los requisitos  priorizados de Gobierno Digital en Colciencias</t>
  </si>
  <si>
    <t>Apoyo contractual y jurídico eficiente</t>
  </si>
  <si>
    <t>100% cumplimiento de requisitos priorizados de transparencia en Colciencias</t>
  </si>
  <si>
    <t>Gestión para un talento humano integro efectivo e innovador</t>
  </si>
  <si>
    <t>90,3 % en la calificación de Gestión Estratégica para un talento humano integro, efectivo e innovador.</t>
  </si>
  <si>
    <t>Pacto por un Direccionamiento Estratégico que genere valor público*</t>
  </si>
  <si>
    <t>100% cumplimiento en la formulación, acompañamiento, seguimiento y evaluación de planes e instrumentos de la planeación</t>
  </si>
  <si>
    <t>66% Índice de madurez del SGC</t>
  </si>
  <si>
    <t>Fortalecimiento del enfoque hacia la prevención y el autocontrol</t>
  </si>
  <si>
    <t>100% de ejecución de las auditorías, seguimientos y evaluaciones</t>
  </si>
  <si>
    <r>
      <t xml:space="preserve">Período de seguimiento: Primer </t>
    </r>
    <r>
      <rPr>
        <b/>
        <u/>
        <sz val="16"/>
        <rFont val="Segoe UI"/>
        <family val="2"/>
      </rPr>
      <t>trimestre de 2019</t>
    </r>
  </si>
  <si>
    <t xml:space="preserve">Para el primer trimestre de 2019 se elaboraron , implementaron y actualizaron los instrumentos archivísticos, mediante tablas de Retención Documental, para esta actividad se revisan los asuntos del inventario del periodo I, que comprende desde 1968 hasta 1972 correspondiente al Fondo Colombiano de Investigaciones científicas y proyectos especiales Francisco José de Caldas, para evaluar la coherencia con la unidad administrativa, oficina productora y la estructura orgánica ajustada, cumpliendo con la metodología planteada de conformidad con el Acuerdo 004 del 2013 y al Instructivo para la elaboración de las tablas de valoración documental aprobado del Archivo General de la Nación, en cuanto a la elaboración de las Tablas de Valoración Documental, se tuvo  en cuenta los ajustes en la estructura orgánica, luego del análisis normativo realizado por el profesional a cargo de la labor en el marco del contrato 669-2018, el inventario tuvo cambios significativos debido a que varios asuntos se agruparon en las dependencias que se definieron como oficinas productoras, además se continúa con las pruebas en el sistema Orfeo de acuerdo a la nueva codificación de las dependencias y la asignación de la nueva estructura, series, sub series y tipologías documentales, por otra parte, se diseñó en versión preliminar el procedimiento para gestión y tramite de comunicaciones oficiales, con el fin de establecer las actividades concretar para la producción de oficios y memorandos el cual es aprobado en el comité de desarrollo administrativo del 27 de febrero, de igual manera se elabora el programa de archivos descentralizados con el objetivo de establecer actividades en los componentes técnico, contractual y de control para la tercerización del archivo central e histórico de Colciencias.
Adicionalmente se diseñó un programa de archivos descentralizados, cuyo objetivo principal orientar el desarrollo de las actividades necesarias para velar por la adecuada conservación, custodia y administración del archivo central e histórico de la Entidad, una vez culminados todos los programas propuestos a desarrollar, se anexaran dentro del Programa de Gestión Documental, para dar cumplimiento al Decreto 2609 de 2012, para esto se elabora un cuadro de mando para el plan de conservación Documental, con el fin de tener consolidadas todas las actividades que se deben desarrollar en cada uno de los planes, su periodicidad de desarrollo y la evidencia en la cual se puede mostrar la ejecución de las actividades. 
Otra de las mejoras realizadas en el trimestre se encuentra el proceso de mejoramiento del proceso de contratación del FFJC  por medio de la integración MGI-ORFEO Módulo Liquidaciones con el fin de incluir la totalidad de la trazabilidad en cada uno de los expedientes de los contratos derivados y/o convenios que se administran por el FFJC a partir de la información que se carga desde ORFEO y el producto entregado por Fiduciaria en el sistema MGI, por tal motivo de manera conjunta con el personal de la oficina de TIC  trazó un cronograma de trabajo, dado que esta es una actividad definida como un desarrollo de alto impacto  desde la Secretaria General y las Áreas Técnicas. 
En cuanto a la Depuración contable se tiene en cuenta el capítulo X del Manual de Política Contable NICSP V02 donde se establece que anualmente se formula, revisa, evalúa y actualiza el Plan de Sostenibilidad Contable en el cual se establecen las acciones a ejecutar por las áreas de gestión con el objeto de garantizar la calidad, confiabilidad y oportunidad de la información contable. En virtud de lo anterior, el Grupo Interno de Trabajo de Apoyo Financiero y Presupuestal elaboró la propuesta del plan de depuración contable para el 2019, el cual se estructuró en 4 actividades relacionadas con: cartera y solicitudes de reintegro, subvenciones y transferencias, Inventario - propiedad, planta y equipo y Créditos Educativos, este plan fue aprobado el 20 de marzo de 2019.
Posterior a ello los días 28 y 29 de marzo/19 se realizaron reuniones con el personal de: Talento Humano, Grupo Interno de Trabajo de Apoyo Logístico y Documental, Oficina TIC y Secretaria General en las cuales se revisaron las actividades propuestas y se concertó con las áreas las actividades, las evidencias, los responsables y la duración. 
Otra de las iniciativas que tiene la Dirección Administrativa y Financiera son las buenas prácticas en la conservación de la propiedad planta y equipo de Colciencias, para este se elabora cronograma de mantenimiento correctivo y preventivo de los muebles e inmuebles de la entidad. Adicionalmente se ha venido adelantando un plan de trabajo con comunicaciones para sensibilizar a la Comunidad Colciencias para que realicen un uso adecuado de los bienes muebles e inmuebles de la Entidad, mediante campañas las cuales serán ejecutadas en el segundo trimestre del presente año.
En cuanto a la estrategia de Colciencias más transparente,  se da cumplimiento a la meta programada del  100% de los requisitos de la Dirección Financiera asociado cumplimiento de los tres requisitos: publicación de presupuesto en ejercicio, publicación histórico del presupuesto asignado a la Entidad (vigencia 2013 a 2018) y ejecución del presupuesto asignado en la vigencia fiscal (diciembre de 2018, enero y febrero de 2019), en la página web de Colciencias (www.colciencias.gov.co) se encuentra publicada toda la información que da cuenta de la meta.
Finalmente se analiza el indicador de Colciencias más moderna donde se verifica cumplimiento al 100% de requisitos de  GEL,  estableciendo los gastos estrictamente necesarios para el buen funcionamiento de la Entidad,  realizando actividades  que permitan tener buenas prácticas sobre uso eficiente del papel, seguimiento a los consumos mensuales de energía en kilovatios y acueducto en metros cúbicos con el objeto de verificar el incremento en el consumo, con relación a los viáticos y gastos de desplazamiento se gestionó un menor costo en los tiquetes aéreos mediante contrato de mínima cuantía donde la agencia de viajes contratada otorga un descuento del 17.2%, adicionalmente solicita las comisiones con más de 5 días de anterioridad y asegurando que los tiquetes sean en clase económica.
En cuanto al programa de residuos peligrosos y no peligrosos, se plantearon actividades para ejecutar en la vigencia 2019 como son la implementación del sistema de gestión ambiental y la adopción de la Política de uso y ahorro eficiente del papel de igual manera se realizó capacitación sobre el Manejo de Residuos Sólidos, con el objeto de sensibilizar a la comunidad de Colciencias y al personal que presta sus servicios de aseo en la entidad para el uso correcto de la disposición final de los residuos sólidos.
Por otro lado se designó el equipo de trabajo para dar cumplimiento a la Política de uso y ahorro eficiente del papel, adoptada mediante Resolución 1351 de 2018 conformado por las personas que tienen a cargo actividades relacionadas con el Sistema de Gestión Ambiental.
Se presenta un avance del 100%, teniendo en cuenta se cumplieron las actividades programadas para el primer trimestre.
</t>
  </si>
  <si>
    <t>El Plan Estratégico de las Tecnologías de la Información y Comunicaciones (PETIC) de COLCIENCIAS refleja la realización de un ejercicio de planeación estratégica de las adquisiciones, desarrollo, soporte, mantenimiento y uso y apropiación de las tecnologías de la información y las comunicaciones, con el propósito de asegurar que los objetivos de la Oficina de Tecnologías de la Información y Comunicaciones de COLCIENCIAS estén vinculados y alineados con los objetivos estratégicos definidos por la Entidad para el cuatrienio 2019-2022; cuyo objetivo se alinea con el Objetivo Estratégico institucional “Lograr una Colciencias Integra, Efectiva e Innovadora (IE+i), en el primer trimestre de 2019 se elaboró el plan de trabajo del proyecto, para la   actividad “Análisis de la situación actual del modelo de Gobierno de TI de la Entidad”, la cual tiene previsto finalizar en el mes de abril de 2019.
Otra de las iniciativas  contempladas en el Plan de Acción Institucional se encuentra el Modelo de Seguridad y Privacidad de la Información – MSPI  y en cumplimiento del marco normativo vigente y la Política Nacional de Seguridad Digital (CONPES 3854), se presentan los avances con el fin de mostrar los resultados obtenidos durante el primer trimestre del año como es la actualización de las políticas de seguridad de la información, procedimiento de incidentes de seguridad, manual de atención, manual de inventario de activos de TI, matriz de inventario de activos de TI, registro de las bases de datos ante la SIC, seguimiento a la matriz de riesgos de seguridad digital, planeación del proyecto de adopción de IPv6, seguimiento a los riesgos de seguridad digital a corte de 31 de marzo de 2019, en el trimestre no se programaron sensibilizaciones en seguridad de la información, por el cual no se cumplió la meta del indicador de seguridad de la información, donde el porcentaje de incumplimiento es de 0,335%.
Gestión de Servicios Tecnológicos.
En cuanto a los servicios de gestión de la información se basó en el  estándar de proyectos que contempla las buenas prácticas del PMI, razón por la cual se estructuró el desarrollo de cada proyecto en 6 etapas Inicio, Planeación, Ejecución, Seguimiento y Control y Cierre de igual manera se definieron 6 iniciativas las cuales deben registrar avances soportados en entregables que están identificados dentro del plan de trabajo y que corresponden a evidencias documentales que presenten avances en las diferentes etapas de cada proyecto, entre las iniciativas están red colombiana de información científica;  gestión territorial; sistema integrado de información;  sistemas de información legados (sigp -scienti);  master data management – mdm; runi (registro único nacional de Investigación).
 El avance para el primer trimestre reflejado en el indicador programático corresponde a un 6% de cumplimiento con respecto a la meta definida para este periodo de evaluación, el porcentaje total asignado a los Sistemas de Información corresponde al 11,25% para la vigencia 2019 de un total del total del 45% asociados a la suma de las diferentes iniciativas propuesta por la Oficina TIC
En cuanto a la actividad de Arquitectura de TI, se iniciaron reuniones con los grupos de trabajo de la oficina TIC para identificar y actualizar temas pendientes de cumplimiento y de esta forma evaluar la priorización de cada uno de los temas.
Entre los que se han priorizado esta la revisión de documentos TI de varias entidades públicas colombianos relacionados con el uso y apropiación de proyectos de TI, con el fin de analizar las mejores prácticas utilizadas para esto se inició la elaboración de un documento de estrategia de Uso y Apropiación de TI para Colciencias, formulación del Plan Estratégico de TI (PETIC), el cual fue publicado en la página web de la Entidad el 31 de enero de 2019, en cuanto a la política de uso eficiente del papel Resolución 1351 de 2018, se designó como líder del mismo al funcionario delegado por la Oficina TIC.
Para dar cumplimiento con la política de Gobierno Digital, se efectuó reunión con asesor de Ministerio TIC para iniciar la definición de lineamientos sobre interoperabilidad para iniciar la revisión  y la información que la Entidad puede poner a disposición para intercambio con otras Entidades del Estado. 
Respecto al avance en la implementación de los criterios de la política de Gobierno Digital, se continúa con el mismo porcentaje de avance reportado con corte 31 de diciembre de 2018 (94%) de los requisitos priorizados por la Entidad, que corresponde a la meta establecida para el trimestre.
En cumplimiento de la iniciativa estratégica "Contribuir a una Colciencias más transparente" del objetivo estratégico “Fomentar una Colciencias Integral, Efectiva e Innovadora (IE+i)” se revisaron los contenidos publicados y confirmación de la información, actualización del portal de datos abiertos contra el portal de Colciencias, reducción de requerimientos de informes y cifras estadísticas, ya que la información de la cual se tienen muchos informes se encuentra disponible en el portal, dando el cumplimiento al indicador del 100%.
Finalmente se iniciaron las actividades relacionadas con la iniciativa "Contribuir a una Colciencias más moderna"  y que corresponden a los distintos dominios a cargo de la Oficina TIC de la política de Gobierno Digital (Iniciativas Estratégicas en GINA: Estrategia TI y Gobierno TI, Gestión de Servicios Tecnológicos y Sistemas de Información e Información.  Se anota que en el alcance de la iniciativa Estrategia TI y Gobierno de TI se incluyó el plan de trabajo del dominio Uso y Apropiación de TI, esto con el fin de establecer los criterios y acciones a priorizar durante la vigencia 2019.</t>
  </si>
  <si>
    <t xml:space="preserve">Para la  vigencia 2019 se priorizaron 18 programas estratégicos comunicables de los cuales para el primer trimestre se difundieron 5, lo que corresponde al 28% de  programas comunicados acumulados superando la meta establecida para dicho trimestre.
El resultado obtenido en el I trimestre permite evidenciar un avance del 25% con un total de 2 campañas ejecutadas, de un total de 12 campañas anuales, resultado que permite cumplir la meta establecida. A su vez permite indicar el cumplimiento del 100% con respecto a la meta anual.
Con base en  el Plan Estratégico de Comunicación Interna y dando cumplimiento a las actividades relacionadas en dicho plan, para el primer trimestre de 2019 logran implementarse dos campañas: la primera estuvo enfocada en presentar las metas del Plan Estratégico de Colciencias para el periodo 2019-2022 y las líneas del Pacto por la CTeI; su nombre fue Colciencias con la mano arriba. La segunda se realizó para presentar la actualización de la plataforma GINA, recordando la importancia de reportar bien y a tiempo los planes y los indicadores; para ello se retomó el concepto de la campaña Memerízalo, desarrollando una segunda parte de la misma, así mismo informó los cambios  de la plataforma en su nueva versión, explicando el paso a paso relacionado con el reporte de planes e indicadores por medio de video tutoriales.
Para el año 2019 el área replanteó el indicador “Relacionamiento con medios de comunicación”  con el fin de presentar  una medición más real y acorde al posicionamiento de la imagen de Colciencias, así mismo, dando a conocer que hasta la fecha no contamos con ninguna herramienta de medición que nos permita identificar el valor del free –press, el número de menciones que ha tenido la entidad, las ciudades con mayor exposición mediática, los temas más publicados y resaltando que aún se desconoce cuándo se contratará el servicio, la meta anual en cuanto a las menciones positivas para el 2019 es de 1850 publicaciones en medios de comunicación, cumpliendo para el primer trimestre 353 de 200 menciones positivas  que se tenía planeada 
El reto planeado para este primer trimestre es de 200 menciones positivas y se lograron 353, es decir se cumplió al 100 % , superando en un 76,5 %.
Los temas que más impacto mediático tuvieron fueron Misión de Sabios, Becas del bicentenario, Ministerio de Ciencia, Tecnología e Innovación
Con el objetivo de fortalecer la gestión de relacionamiento con los medios de comunicación se implementaron diversas acciones comunicativas las cuales permitieron llegar a medios regionales, nacionales y universitarios.  
Por otro lado se realizan avances  que hacen parte del Plan Estratégico de comunicaciones como es el taller creativo con 8 personas de la entidad para identificar cuál sería el mejor mecanismo para retomar e implementar el Día D, creación del formato Buenas noticias el cual, a través de Smart news, se utiliza para divulgar noticias recientes o de último minuto relacionadas con la gestión externa de la Entidad por último se realiza convocatoria interna para seleccionar el presentador de un nuevo formato audiovisual  y conformar el banco de locutores Colciencias
En cuanto a los contenidos en la página web de la entidad para el primer trimestre se registraron 4.268.026 visitas a la página, cifra que supera la meta. Sobre el plan de Convocatorias y el Plan Bienal de Convocatorias generaron un alto tráfico teniendo en cuenta las nuevas convocatorias, para este trimestre se destacan la creación de la misión de sabios y la transformación de la entidad en Ministerio, hechos coyunturales para la Entidad.
Con el objetivo de cumplir con el manual de imagen del Gobierno Nacional se hizo cambio de los colores de la página web y actualización del logo de Colciencias en piezas y o documentos, adicionalmente se incluyó un nuevo cajón en el home para el aviso de cierre de convocatorias, culminación y publicación del Mapa del Sitio.
Para cumplir con esta estrategia Ecosistema digital - desarrollo de estrategias para generar más interacción en redes sociales se realizaron cubrimientos en vivo con fotos, mensajes clave de nuestros directivos e invitados a los eventos, piezas gráficas, GIF y videos que permitieron aumentar el engagement, con el fin de crear sinergias con entidades, universidades e influenciadores se realizaron actividades Visita a Chile con Presidencia, Talleres construyendo país, Día de la Mujer y la Niña en la Ciencia, Día Internacional de la Mujer, Día Internacional del Hombre y #Un14DeMarzo.
Por otro lado se encuentras las publicaciones con nuevos productos gráficos y audiovisuales que han permitido aumentar la cifra de interacción y seguidores en nuestros canales de redes sociales. Como son #AquíTeLoContamos, #LaCienciaEnCifras, #UstedNoSabeQuiénSoyYo?, talleres de redes sociales para los voceros de la entidad, los cuales  ayudan a generar una mejor sinergia con la cuenta de la entidad, finalmente se dio apoyo al Director General para optimizar el manejo de su cuenta y enlazar sus contenidos con los hitos de comunicación de la entidad
La estrategia de relacionamiento con medios de comunicación se encuentran las interacciones programadas para el primer trimestre en cada uno de los canales como Facebook, Twitter, Youtube, Linkedin.
Por último y para dar cumplimiento con la estrategia de Colciencias transparente, se verifica el formato de soporte al indicador que para este trimestre cumple con el 100% de la meta programada de igual manera 
Contribuir a una Colciencias más moderna como se evidencia  en la matriz soporte del indicador.
</t>
  </si>
  <si>
    <t xml:space="preserve">Para el primer trimestre, se cumplen con las tareas dando respuesta a la iniciativa afianzar la cultura de servicio al ciudadano al interior de la entidad y la relación con los ciudadanos, haciendo un efectivo monitoreo y seguimiento a PQRDS, para esto se generó el plan de actividades el cual fue aprobado por el Secretario General, de igual manera se realizó la actualización el Manual de Atención al Ciudadano Versión 11, que posteriormente fue socializado en el comité de Gestión y Desempeño Institucional, por último se llevó a cabo Plan de Trabajo con la OAP, donde se revisaron las Causas de Insatisfacción presentadas en el año 2018, datos que fueron arrojados en la encuesta de satisfacción, donde a partir de allí se generaron acciones de mejora.   
Por otro lado se desarrollan acciones encaminadas a garantizar el cumplimiento de los parámetros / requisitos que establece el índice de transparencia de las entidades públicas - ITEP, donde se presenta un cumplimiento del 97% de la tarea de los requisitos 
Para el cumplimiento de Colciencias moderna se desarrollan acciones encaminadas a garantizar el cumplimiento de los parámetros / requisitos que establece el índice de transparencia de las entidades públicas Gobierno Digital, cumpliendo con el 100% de la tarea de los requisitos
En cuanto al apoyo contractual y jurídico eficiente se recomiendan mecanismos de gestión jurídica y legal al interior de las áreas de la entidad, de modo que la Secretaría General de Colciencias requiere llevar a cabo acciones relativas a la simplificación de las normas internas que regulan su gestión, con el propósito de avanzar en la mejora interna y en la calidad del marco normativo vigente, para llevar a cabo esta iniciativa se elaboró el diagnóstico preliminar para realizar el análisis y simplificación de la normatividad aplicable a las áreas misionales y de apoyo, estableciendo tres fases de como la Identificación, priorización y simplificación de la normatividad, para este trimestre se avanzó en la guía para la suscripción de acuerdos de voluntades.
Luego de verificar las principales temáticas que se encuentran reguladas en la entidad se encontró que podrían ser susceptibles de simplificación las resoluciones y/o actos administrativos expedidos en materia de gestión y delegación contractual, consejos de programa y delegación en cuerpos colegiados, con el fin de aclarar y/o suprimir disposiciones obsoletas, improcedentes, inexactas o redundantes. Así mismo, se analizarán las normas que regulan los procedimientos internos de la entidad en las materias antes descritas
En cumplimiento al modelo Integrado de Planeación y Gestió006E se elaboró la política de prevención del daño antijurídico para la vigencia 2019 y se envió por correo electrónico el 28 de diciembre 2018 a la Agencia Nacional para la Defensa Jurídica del Estado – ANDJE para su revisión, posteriormente se realizó seguimiento el 13 y 28 de marzo 2019 con la ANDJE nuevamente por correo electrónico y llamada telefónica, donde le fue informado a la Secretaría Técnica del Comité de Conciliación que la política cuenta con el aval para su implementación.
Después de analizar las causas persistentes que han generado acciones judiciales se han identificado las áreas responsables de la generación del daño según la tipología de la acción contenciosa impetrada; en este sentido se hace necesario plantear una intervención que garantice adoptar un plan de acción para evitar que se generen derechos litigiosos en contra de la  entidad, favorezca la defensa  de los intereses de la misma y permita la divulgación de la metodología a implementar  y ejecutar, con el fin de  prevenir  o mitigar los posibles  daños que se puedan llegar a ocasionar en razón al que hacer institucional. 
Teniendo en cuenta que la utilidad y conveniencia de la implementación de la Política de Prevención del Daño Antijurídico debe ser evaluada a partir de la medición y verificación de los resultados de las acciones correctivas y que dicha evaluación debe ser puesta en conocimiento del Comité de Conciliación y Defensa Judicial, se propone crear un sistema de indicadores que permitirá una medición de la aplicación y eficacia de la Política.
El contenido del presente documento será aprobado por el Comité de Conciliación y Defensa Judicial de Colciencias, se adoptará como Política de Prevención de Daño Antijurídico para la Entidad, mediante acto administrativo, el cual será publicado en la página Web de COLCIENCIAS www.colciencias.gov.co, para su divulgación a todos los servidores y contratistas de la Entidad.
En conclusión, con la presente política se busca aplicar mecanismos para prevenir las condenas contra Departamento Administrativo de Ciencia, Tecnología e Innovación- Colciencias, que causan impacto económico.
Para el primer trimestre se evidencia un cumplimiento del 100% de los 81 items a cargo de la Secretaría General para el 1er Trimestre 2019. Asimismo, se relacionan las evidencias de las actividades que se adelantaron así:
Actas de comité de contratación I Trimestre 2019. 
Cargue en la página web de la actualización del Manual de contratación. 
Actualización del documento Evaluación Desempeño Proveedores A106PR16F16. 
Creación de la Matriz de Priorización de Tipología Proveedores A106PR16MO5.
Gestión Jurídica - Oficio Solicitud Aprobación Comisión al Exterior A105PR04F03.
Procedimiento Control Normativo A105PR02.
Anexo Matriz Normativa Interinstitucional - A105PR02AN01.
Actualización procedimiento - Gestión Contractual - Liquidación de Contratos/Convenios Ley 80 y CTeI - A106PR15.
Actualización compendio de modelos para el ejercicio de supervisión de contratos y convenios - A106PR16MO3.
Solicitud de evaluación de proveedores de desempeño conforme al procedimiento Supervisión y seguimiento a contratos y convenios. 
Se realiza el cargue de los entregables correspondientes al primer trimestre de 2019 de la iniciativa estratégica " La Motivación nos hace más productivos",  donde se evidencian los seguimientos correspondientes al cumplimiento de las actividades derivadas del Plan de Trabajo del Sistema de Seguridad y Salud en el Trabajo,  Plan de Bienestar e Incentivos, Plan Institucional de Capacitación y el desarrollo de la Intervención en Clima y Cultura Organizacional.
Se ejecutaron 14 actividades correspondientes al 100% de lo programado durante el primer trimestre, se aclara que de las actividades de bienestar desarrolladas ninguna implicó costo.
Dentro del Plan de Incentivos se otorgaron tres (3) auxilios educativos para los hijos de tres (3) servidores públicos, para lo cual se dispuso de cinco millones setecientos noventa y seis mil ochocientos doce pesos mcte $ 5.796.812 del presupuesto asignado, como lo establece la Resolución 0200 de 28 de febrero de 2019.
Durante el primer trimestre se desarrollaron actividades con el ánimo de reforzar las competencias blandas y/ o comportamentales en el marco de clima organizacional, tales como Taller de Inteligencia Emocional, Taller de comunicación asertiva, Taller de Flexibilidad al Cambio, Taller de Valores Organizacionales, Taller de Relaciones Interpersonales.
Durante el primer trimestre de 2019 se ejecutaron las actividades planeadas  a cero costo, con talleristas internos y externos. 
Algunos temas fueron reprogramado por agendas o cambios de metodología.
A la fecha se han implementado  9 temas de capacitación.
Por último, se realizaron acciones para contribuir a una Colciencias más transparente referentes a Seguimiento y actualización del plan anual de vacantes, realizar una matriz de Seguimiento a retiro de servidores públicos, realizar un seguimiento estadístico a los datos derivados de la gestión del talento humano, realizar fichas de verificación de requisitos mínimos para acceder al derecho preferencial de encargo, adelantar las gestiones necesarias para la implementación del módulo de Talento Humano del aplicativo WebSAFI para lograr mayor optimización de las estadísticas y actualizar el índice de Transparencia mediante la matriz del indicador ITEP.
</t>
  </si>
  <si>
    <t xml:space="preserve">Para la iniciativa planear, acompañar y  evaluar  integral y oportunamente para  el primer trimestre, se consolidó la matriz de hitos de la planeación en la cual se muestra la relación mensual de los productos que realiza la Oficina Asesora de Planeación, cuyo cumplimiento depende del trabajo artículado y apoyo de las diferentes dependencias de Colciencias.   Este ejercicio permite consolidar el modelo de planeación integral garantizando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se da un cumplimiento del 100% de hitos conforme lo programado (19 hitos programados para el período). Vale destacar los siguientes hitos en el período reportado:
• Seguimiento a los instrumentos de planeación a cierre de la vigencia de 2018, cuyos resultados fueron presentados antes las instancias de decisión pertinentes.
• Formulación y aprobación de los instrumentos de planeación para el cuatrienio: PEI 2019-2022 y para la vigencia 2019 Plan de Acción Institucional, Plan Anual de Convocatorias, Plan Anual de Inversión y Plan Anticorrupción y de Atención al Ciudadano.
• Se apoyó y acompañó a las áreas en la construcción de fichas de programa estratégicos que posterior de su validación fueron cargadas en la herramienta GINA para que los responsables iniciaran su proceso de reporte. Aunque no se registra en la matriz de hitos, este proceso involucró capacitación colectiva y personalizadas y sesiones de trabajo sustentadas en correos para la elaboración de las fichas y los ajustes de las mismas.
• Con lo anterior y dadas las dinámicas institucionales se procedió a consolidar los ajustes de las áreas que así lo requieran. Dichos ajustes fueron presentados ante COMDIR y llevaron a generar nuevas versiones del PEI, PAI y Plan de Convocatoria
Otra de las actividades realizadas por el equipo de Planeación Estratégica de la Oficina Asesora de Planeación en las mesas de trabajo con las áreas técnicas, se realizaron las fichas de planeación táctica y con dicha información y lo aprobado en el cómite de dirección en relación al PAI, se crearon los indicadores estratégicos, programáticos y de variables con sus metas y los respectivos responsables de acuerdo con lo programado por las áreas.
En cuanto al Plan de capacitaciones se asociaron temas correspondientes a la planeación institucional y del sistema de gestión organizacional.
Con relación al análisis y difusión de estadísticas nacionales de CTeI en cuanto a Recolección, Normalización y Consolidación de datos, durante este periodo se formalizo el contrato el cual tiene por objeto: "contratar los servicios para el diseño y desarrollo de tableros de difusión de información de CTI, que apoyen soluciones automatizadas de inteligencia de negocios", la Oficina Asesora de Planeación, apoyó la formalización del contrato realizando un trabajo conjunto entre lo funcional de la herramienta y lo técnico desde la oficina TIC, por otra parte se realizó la capacitación por parte de ITPERFORMA en cuanto la funcionalidad de la herramienta y el diseño de los tableros, asistieron participantes tanto de la OAP como de la oficina TIC.
Con el fin de mejorar prácticas del estándar del PMI de Gestión de Proyectos se da inicio a la estructuración de lineamientos de planeación y seguimiento de programas y proyectos de CTI enfocado especialmente en estandarizar ítems de rubros de financiación, roles del equipo de trabajo, y enfoque metodológico, como plan de mejora en la gestión y para retomar iniciativas en el despliegue, transferencia y documentación se da inicio a la planeación y seguimiento de proyectos de CTI para la entidad partiendo del estándar de proyectos de cascada del PMI. Se parte de un ejercicio inicial realizado en el último trimestre 2018 que derivó en la estructuración de ajustes y una nueva versión de los términos de referencia de las convocatorias con plantillas adyacentes que contribuyeran en la estandarización de rubros de financiación, roles del equipo de trabajo y enfoque metodológico de plan detallado de trabajo como estructuras de desglose de trabajo. (EDT o por sus siglas en inglés WBS).  Si bien es cierto hubo un proceso de socialización y validación previa con algunas áreas técnicas es preciso retomar y redireccionar la iniciativa teniendo en cuenta los siguientes elementos: 
1. Es necesario ir incorporando paulatinamente las mejoras en documentos anexos de apoyo que vayan direccionando el cambio, antes que incorporarlo directamente en documentos como términos de referencia en dónde es posible  complejizar el proceso. 
2. Los lineamientos que se están estructurando tienen alcance fundamentalmente a los proyectos nuevos y de cierta manera los que están próximos a programarse a través de las convocatorias vigentes y las próximas a lanzar.  NO obstante y de manera secundaria habrán algunos elementos de los lineamientos construidos que permitan de manera colateral ser aplicados en proyectos que hayan iniciado ya la ejecución. 
3. Es pertinente desarrollar una comisión con integrantes de las áreas técnicas para dimensionar el alcance, cronograma de cambios e impactos que dicho ajuste e incorporación generaría en los usuarios, claro pensando siempre en el objetivo que por el carácter dinámico de los proyectos, los que están en cierre/liquidación, los que están en ejecución y lo que están nuevos o pendientes de convocar, es tomar decisiones evitando que los nuevos proyectos reincidan en los problemas que usualmente tienen dichas convocatorias y que se materializan en adendas, otro sí y en ajustes de índole legal que retrasan la efectividad de la ejecución de los mismos. 
Para dar cumplimiento con los estándares nacionales e internacionales se analiza el nivel de madurez, mantenimiento del certificado,mantener y mejorar el cumplimiento de los requisitos.
adicionalmente y con el fin de promover el fortalecimiento de competencias de los Responsables del Proceso, Líderes de Calidad y equipos de apoyo, se formularon 5 ejercicios de acompañamiento para la vigencia 2019, centrados en  los siguientes temas: Modelo Integrado de Planeación y Gestión - Políticas de Gestión y Desempeño Institucional, Gestión del riesgo de corrupción, de gestión y de seguridad digital, Servicio al ciudadano, participación ciudadana, rendición de cuentas, transparencia y acceso a la información, Racionalización de trámites, Mejoramiento continuo, el seguimiento de este plan de fortalecimiento de competencias a 29 de marzo de 2019, muestra un avance del 20%, con la ejecución completa de una (1)  de las cinco (5) actividades programadas (Gestión del riesgo de corrupción, de gestión y de seguridad digital), las actividades ejecutadas han contado con una participación del 90% de los invitados, reportando un promedio de asistencia de 39 participantes por actividad.
 La Oficina Asesora de Planeación como lider de la revisión y actualización de los riesgos para la vigencia 2019, realizó un total de 36 mesas técnicas y/o ejercicios de concertación, en las cuales se explica y socializa la metodología de gestión del riesgo emitida por el Departamento Administrativo de la Función Pública - DAFP en el mes de Octubre de 2018 ("Guía para la administración del riesgo y el diseño de controles en entidades públicas - Riesgos de gestión, corrupción y seguridad digital" - Versión 4 ), para la aplicación de la metodología se diseñan tres tipos de matriz a fin de asegurar la implementación de los lineamientos definidos para la identificación, análisis y valoración de los riesgos de corrupción, seguridad digital y de gestión, identificando un total de 63 riesgos a gestionar distribuidos así:
• Riesgos de corrupción: 16
• Riesgos de Seguridad Digital: 5
• Riesgos de Gestión:  42
Por consiguiente fueron aprobados por el Comité de Gestión y Desempeño Institucional el 30 de Enero de 2019, los riesgos de corrupción y seguridad digital realizando su publicación en la página web el 31 de enero, dando cumplimiento a la Ley 1474 de 2011 y el Decreto 612 de 2018, adicionalmente se revisan y actualizan los riesgos de gestión, asegurando el cargue de los planes de acción para el tratamiento de los riesgos en el aplicativo GINA, a fin de promover el reporte de las acciones de control propuestas con corte al primer trimestre de 2019.
Así mismo se realiza la parametrización del módulo de riesgos en GINA, a fin de realizar su cargue.
En cuanto al plan de optimización se presenta un avance del 19% frente al resultado esperado de 25% de avance. Esto debido a que el gran número de actividades desarrolladas durante el primer trimestre de la vigencia, no permitieron terminar las actividades  así:
 • Quedaron pendientes por actualizar 6 de los 185 documentos que debieron ser cambiados por ajuste en el logo institucional. Los documentos que quedaron pendientes son de revisión y actualización de lineamientos y contenidos por lo cual se reprograma su actualización para el mes de abril de 2019.
• No se logró finalizar la totalidad de las tareas planificadas para la implementación de la directiva 009 de 2018 “Austeridad en el gasto”, quedando en ejecución 4 de las 8 actividades propuestas.
• Se encuentra en desarrolla la documentación de las fechas de vigencia de los documentos cargados en las plataformas de captura y gestión de la información (ScienTI, SIGP, SII)
• Se reprograma su ejecución en el mes de abril de 2019.
 En relación al seguimiento al plan de racionalización de trámites se evidencia que a 29 de marzo el avance en la racionalización de los 8 trámites propuestos es del 34%, resultado que permite cumplir la meta planificada del 25%. Este resultado se obtiene gracias a que durante el primer trimestre se logra la racionalización completa del trámite de “Calificación de proyectos para deducción en renta por inversiones o donaciones en ciencia y Tecnología”, el cual fue objeto de prórroga en la vigencia 2018, por encontrarse en trámite de firma el Acta # 7 del CNBT a través de la cual se aprueba el Acuerdo 20, mediante el  cual se modifican los artículos del acuerdo 17 de 2017 para informar a la DIAN sobre irregularidades en la ejecución de los proyectos calificados.
 El trámite de “Calificación de proyectos para deducción en renta por inversiones o donaciones en ciencia y Tecnología” logra un 50% de avance, gracias a que finaliza su proceso de revisión, concertación y cargue en el SUIT. Para los seis (6 ) trámites restantes, se evidencia la ejecución de las mesas de revisión y concertación del trámite, realizando su publicación en el portal www.innovamos.gov.co, con lo cual se logra un avance del 20% en la racionalización de estos trámites.
 Durante el mes de marzo de 2019 se realiza la revisión y concertación de las metas de gestión de los indicadores de proceso, realizando su consolidación en la matriz unificada que contiene los indicadores programáticos y estratégicos a través de los cuales se medirá el aporte de los procesos al cumplimiento del Plan de Acción Institucional.
Con corte a 30 de marzo de 2019, se evidencia que la Oficina Asesora de Planeación desde el programa “Pacto por un Direccionamiento Estratégico que genere valor público” mantiene el cumplimiento del 100% de los requisitos asignados en el componente del índice de Transparencia de Entidades Públicas (ITEP), con un total de 151 requisitos cumplidos de 151 asignados.
El resultado obtenido permite cumplir la meta planificada para el trimestre, con la actualización del Plan Estratégico, Plan de Acción y Planes Integrados al Plan de Acción de la vigencia 2019, en coherencia con lo dispuesto en el Modelo Integrado de Planeación y Gestión (Dec 1499 de 2017 y Decreto 612 de 2018).
Así mismo, se acompaña la actividad de revisión y actualización de la información publicada en la sección de “Transparencia y acceso a la información” y se realiza la inclusión de los trámites de la Entidad en el portal de innovación, con el fin de asegurar que se dispone de una ventanilla única de información en actividades de Ciencia, tecnología e Innovación.
Para contribuir a una Colciencias más moderna por medio del programa “Pacto por un Direccionamiento Estratégico que genere valor público”, a cargo de la Oficina Asesora de Planeación logra cumplir y mantener el 100% en los requisitos de Gobierno en Línea a cargo, evidenciando el cumplimiento de 19 de los 19 requisitos programados.
 Finalmente se consolida el reporte de seguimiento al Plan de Participación Ciudadana 2018, y se formula el plan vigencia 2019; así mismo se asegura la disponibilidad de los informes de rendición de cuentas y la operación del instrumento "La Ciencia en Cifras" (Herramienta Tableau), a través de la cual se cuenta con información estadística relevante y trazable que facilitan el consumo, análisis, uso y aprovechamiento de los componentes de información, con estos avances se logra el 100% de cumplimiento de los requisitos, quedando pendiente la verificación del cumplimiento frente a la emisión de la estrategia de Gobierno Digital emitida mediante el decreto 1008 de 2018.
</t>
  </si>
  <si>
    <t xml:space="preserve">En cumplimiento del Plan de Auditorias de la Oficina de Control Interno, y conforme lo programado para el primer trimestre de 2019, se tenía planeado generar (6) seis informes de Auditoria o Seguimiento, de los cuales se cumplió la meta, generando los siguientes (6) seis informes.
1- AUDITORIA CONTRATOS INTERNACIONALIZACIÓN
2- AUDITORIA RECURSOS BANCA MULTILATERAL
3- EVALUACIÓN CONTROL INTERNO CONTABLE VIG 2018 - CGN
4- SEGUIMIENTO AUSTERIDAD IV TRIMESTRE 
5- SEGUIMIENTO AUSTERIDAD MES DE DICIEMBRE
6- SEGUIMIENTO PQR II SEMESTRE 2018
La Oficina de Control Interno, con el fin de contribuir a una Colciencias más Transparente, se han mantenido los 8 requisitos asignados, manteniendo un cumplimiento del 100%. Como soporte del cumplimiento se anexa la ficha de reporte del indicador programático donde se registra la evidencia que da cuenta del cumplimiento de cada una de las variables requeridas.
Requisitos de cumplimiento:
1- Direccionamiento a entidades de control externo en sitio web
2- Publicación en sitio web de mecanismos de control interno
3- Publicación en sitio web de al menos un Informe de Control Interno
4- Publicación en sitio web de Planes de Mejoramiento de auditoras de los órganos de control
5- Seguimiento al Plan Anticorrupción
6- Seguimiento a las metas planteadas
7- Observaciones sobre las acciones realizadas
8- Programación del Proceso auditor
</t>
  </si>
  <si>
    <t xml:space="preserve">Mediante correo electrónico se solicitó al Instituto Humboldt el conteo de registros para el año 2019, considerando el suministro de registros aportados al SiB Colombia por parte del Instituto, se presenta el detalle de las cifras que fueron generadas para el primer trimestre del año, las cuales superan lo planeado para dicho periodo de tiempo. 
Se estableció en Enero de 2019, la posibilidad de desarrollar una convocatoria conjunta con el British Council, Delivery Partner del Reino Unido en Colombia, con el fin de acelerar el avance de los niveles de madurez tecnológica de BioProductos en Colombia, y en cooperación con un aliado académico en Inglaterra. Esta convocatoria tiene un antecenden, y fue la convocatoria de Institutional Links que se realizó en el 2017 y que ha ido reportando excelentes resultados para el país. 
Se propone entonces, realizar una convocatoria similar en este período de 2019, con un recurso base de $ 2.000 millones del lado Colombiano y con la misma cifra equivalente en libras del lado Inglés. Hasta el momento en la Dirección de Innovación se han gestionado $1.800 millones que aún no cuentan con Certificados de Disponibilidad Recursos (CDRs).
Para iniciar con el proceso de formalización de la convocatoria, se realiza la primera reunión el día 11 de Marzo, en el cual se establece la hoja de ruta general para lograr abrir la convocatoria, con los siguientes pasos:
* Tramitar el Acuerdo de Alianza Operacional (AAO) entre Colciencias y British, con el cual podemos iniciar la Gestión de los CDRs
* Una vez con el AAO claro y firmado, se puede iniciar a la formulación de los Terminos de Referencia de la Convocatoria.
* Se establece que la ventana de apertura de la convocatoria sería los meses de Junio o Julio de 2019
El Programa Colombia-BIO definió dos ejes temáticos definidos como Expediciones BIO y Turismo Científico de Naturaleza que se materializan como Proyectos Oferta Institucional y a su vez, en iniciativas de inversión en los departamentos a través del desarrollo de actividades de CTeI. Dichos proyectos pueden ser financiados directamente con recursos de Colciencias o, a través del Fondo de Ciencia, Tecnología e Innovación del Sistema General de Regalías (FCTeI-SGR). En este sentido, en el marco del FCTeI-SGR, el Programa gestionó tres (3) proyectos de oferta institucional con los Departamentos de Nariño, Valle del Cauca y Caquetá.
En el marco de la estrategia de cooperación internacional del Programa Colombia Bio, se ha gestionado, durante el primer trimestre del año tres procesos de cooperación con entidades internacionales:1) Workshop con el Jardín Botánico de Londres; 2) Plan de acción entre Colciencias y el Ministerio de Ciencia, Tecnología, Conocimiento e Innovación de la República de Chile para la realización de una Expedición BIO; 3) Otrosí y adición de recursos al Acuerdo de Alianza Operacional 310 de 2018 entre Colciencias y el British Council.
 </t>
  </si>
  <si>
    <r>
      <rPr>
        <b/>
        <sz val="11"/>
        <color theme="1"/>
        <rFont val="Segoe UI"/>
        <family val="2"/>
      </rPr>
      <t>Elaboración, implementación y actualización de instrumentos archivísticos.</t>
    </r>
    <r>
      <rPr>
        <sz val="11"/>
        <color theme="1"/>
        <rFont val="Segoe UI"/>
        <family val="2"/>
      </rPr>
      <t xml:space="preserve">
Dentro de las actividades programadas para el segundo trimestre en cuanto al  cumplimiento de la elaboración de las Tablas de Valoración Documental (TVD) de la entidad se continuó con la revisión de los inventarios documentales, estructura orgánica y normatividad pertenecientes a los Periodos II y III realizando los respectivos ajustes a los insumos elaborados inicialmente, así mismo, de conformidad con el análisis documental se han elaborado las fichas y la versión inicial de las TVD necesarios para la valoración de los periodos en mención. 
Para el primer trimestre de la vigencia 2019, se presentó un avance del 100%, teniendo en cuenta que se cumplieron con las actividades planeadas para el primer trimestre, lo anterior representado en el desarrollo de: Informe de implementación de las Tablas de Retención, Informe de elaboración de las Tablas de Valoración Documental y el programa de archivos descentralizados.
De acuerdo con el seguimiento para el segundo trimestre, se presentó un avance del </t>
    </r>
    <r>
      <rPr>
        <b/>
        <sz val="11"/>
        <color theme="1"/>
        <rFont val="Segoe UI"/>
        <family val="2"/>
      </rPr>
      <t>80%</t>
    </r>
    <r>
      <rPr>
        <sz val="11"/>
        <color theme="1"/>
        <rFont val="Segoe UI"/>
        <family val="2"/>
      </rPr>
      <t xml:space="preserve">, con respecto a la meta del 100%, sin lograr el cumplimiento de todas las actividades, representado básicamente en la dificultad para la estructuración de los lineamientos para la conformación de los expedientes híbridos, por otro lado se logró el avance de las Tablas de Valoración Documental, informe de avance de la Tablas de Retención, informe de avance del plan de implementación del SGDEA.
En la etapa I se logró la compilación de la documentación institucional, para la etapa II se analizaron e interpretaron los datos de la información recolectada, proceso que permite el ajuste de la estructura orgánica teniendo en cuenta las normas recuperadas para este período, por lo tanto se sugiere una nueva codificación que se puede evidenciar en el anexo 3 del archivo adjunto que se encuentra en la plataforma GINA.
Dado los avances del segundo período y la revisión de los asuntos identificados se ajustan de acuerdo a la documentación en físico, de igual manera se finaliza y actualiza el cuadro de análisis de normatividad y se diligencia el formato de tabla de valoración documental anexo 6 el cual incluye únicamente los asuntos que por cierre administrativo o fecha final del expediente se encuentran en las fechas respectivas al período valorado, ejecución del plan de pruebas en el sistema Orfeo, para la nuevas TRD, verificando módulos de radicación, series documentales por oficina productora, préstamo de expedientes y radicados. Una vez finalizado el plan de pruebas, se inicia con la planeación del despliegue a producción en la entidad. 
De acuerdo al plan de acción del PINAR, en el periodo evaluado, se realizaron las siguientes tareas: Programa de Gestión Documental, Sistema Integrado de Conservación e instrumentos archivísticos, Diseño e implementación de un Sistema Electrónico de Documentos de Archivo, las cuales se ejecutaron de acuerdo a lo planeado, razones por las cuales se logra cumplir, con el desarrollo de las tareas corresponde a la asignación de las diferentes tareas dentro del equipo base de gestión documental, y el seguimiento continuo a las diferentes actividades a cargo del grupo.
</t>
    </r>
    <r>
      <rPr>
        <b/>
        <sz val="11"/>
        <color theme="1"/>
        <rFont val="Segoe UI"/>
        <family val="2"/>
      </rPr>
      <t>Mejoramiento del proceso de contratación del FFJC  por medio de la integración MGI-ORFEO Módulo Liquidaciones</t>
    </r>
    <r>
      <rPr>
        <sz val="11"/>
        <color theme="1"/>
        <rFont val="Segoe UI"/>
        <family val="2"/>
      </rPr>
      <t xml:space="preserve">
Para el segundo trimestre de la presente vigencia se inició el proceso de integración del sistema ORFEO con el sistema MGI en el módulo de liquidaciones con el fin de incluir la totalidad de la trazabilidad en cada uno de los expedientes de los contratos derivados y/o convenios que se administran por el FFJC a partir de la información que se carga desde ORFEO y el producto entregado por Fiduciaria en el sistema MGI, por tal motivo de manera conjunta con el personal de la oficina de Tic se trazó un cronograma de trabajo, dado que esta es una actividad definida como un desarrollo de alto impacto desde la Secretaria General y las Áreas Técnicas. 
Para este período se adelantaron las siguientes acciones:
- Desde el aplicativo MGI, se debe revisar si existe algún servicio que permita reemplazar documentos cargados en el sistema con un nombre diferente a los cargados inicialmente, y a su vez se puedan visualizar en ORFEO, a fin de no eliminar los documentos que se cargan y mantener la trazabilidad.
- Se debe habilitar la opción que muestre el número del contrato cuando MGI hace la radicación en ORFEO, en los casos en los cuales no se tenga número de contrato, el número que indicara corresponderá al ID.
- Se deben revisar con gestión documental las TRD a fin de informar a los ingenieros, con cuales se va a trabajar esta integración.
- En la pestaña detalles de MGI se deben discriminar los valores finales por rendimientos y por reintegros.
- Habilitar opción para cambiar el supervisor en la pestaña de liquidaciones.
- Ajustar el nombre que se va incluir en el paso de contrato liquidado en proceso judicial, dado que en este punto no estaría liquidado el contrato.
</t>
    </r>
    <r>
      <rPr>
        <b/>
        <sz val="11"/>
        <color theme="1"/>
        <rFont val="Segoe UI"/>
        <family val="2"/>
      </rPr>
      <t>Depuración contable</t>
    </r>
    <r>
      <rPr>
        <sz val="11"/>
        <color theme="1"/>
        <rFont val="Segoe UI"/>
        <family val="2"/>
      </rPr>
      <t xml:space="preserve">
Teniendo en cuenta la estructura que tiene el plan de depuración para la vigencia 2019, la Cartera y Solicitudes de Reintegro tuvo avance 19%, sin cumplir con la meta planeada del 25%, a continuación las razones por las cuales quedó pendiente cumplir la meta:
- 2% de la actividad “Proyectar la ficha técnica de cartera del CT 312-2005 firmado con la Corporación Centro de Investigación y Desarrollo de la Industria de la Construcción - CIDICO y el CT 486-2007 firmado con la Corporación Centro de Investigación y Desarrollo Tecnológico Textil y Confección - CIDETEXCO para ser presentados al Comité Técnico de Sostenibilidad Contable y/o de Normalización de Cartera de la Entidad según corresponda.” del II Trimestre, en razón a que a la empresa CIDETEXCO del contrato 486-2007 se le inició en el mes de noviembre de 2018 proceso judicial y por esta razón no se pudo continuar con el proceso del comité; sin embargo, la ficha correspondiente al contrato 312-2005 ya se encuentra para remitir a secretaría general y continuar con el trámite de llevar a comité técnico de sostenibilidad o Normalización de Cartera.
- 2% de la actividad “Depuración de los contratos/convenios que se encuentran en Solicitud de Reintegro.” teniendo en cuenta que se adelantó la gestión con la Secretaría General para identificar los contratos que se encuentran en solicitud de reintegro y en qué situación se encuentran las entidades con las cuales se suscribieron dichos contratos, no se logró realizar la depuración en los estados financieros para el segundo trimestre. 
- 2% de la actividad “Elaborar el documento de costo/beneficio de acuerdo a la Resolución 1323 del 31 de octubre de 2018”; teniendo en cuenta que la información solicitada a las áreas involucradas en la elaboración de la información, llegó finalizando el período del II trimestre, no se logró la elaboración del documento por parte del Grupo Interno de Trabajo de Apoyo Financiero y Presupuestal.  
Transferencias y Subvenciones, la actividad relacionada con “Transferencias y Subvenciones” con una participación del 5% para el II trimestre, se cumplió en su totalidad.
</t>
    </r>
    <r>
      <rPr>
        <b/>
        <sz val="11"/>
        <color theme="1"/>
        <rFont val="Segoe UI"/>
        <family val="2"/>
      </rPr>
      <t>Inventario y Propiedad</t>
    </r>
    <r>
      <rPr>
        <sz val="11"/>
        <color theme="1"/>
        <rFont val="Segoe UI"/>
        <family val="2"/>
      </rPr>
      <t xml:space="preserve">, con corte 30 de junio de 2018 fue de 8% teniendo que, no se alcanzó a cumplir 10% de la actividad “Realizar la depuración de activos intangibles (Licencias y Software) y tangibles (licencias y software antiguo) de acuerdo con lo establecido en el manual de política contable”, la actividad se adelantó con el grupo de apoyo logístico y documental y la oficina TIC´s; sin embargo, por disponibilidad de agendas no se alcanzó a programar comité de baja de bienes. 
</t>
    </r>
    <r>
      <rPr>
        <b/>
        <sz val="11"/>
        <color theme="1"/>
        <rFont val="Segoe UI"/>
        <family val="2"/>
      </rPr>
      <t>Créditos Educativos,</t>
    </r>
    <r>
      <rPr>
        <sz val="11"/>
        <color theme="1"/>
        <rFont val="Segoe UI"/>
        <family val="2"/>
      </rPr>
      <t xml:space="preserve"> con un porcentaje del 5% de la meta planeada cumple con el 2% en este trimestre, dado que el 3% de la actividad “Realizar la depuración de las cuentas por cobrar constituidas como créditos educativos, con el fin de hacer la condonación de los mismos por el cumplimiento de los compromisos establecidos.”, dicha actividad la adelantó el grupo de Talento Humano, en la recolección de los actos administrativos que soportan las cuentas por cobrar constituidas; sin embargo, no fueron entregadas al grupo financiero los soportes respectivos, por lo cual no se realizó la disminución de las cuentas por cobrar por concepto de créditos educativos. 
Al cierre del segundo trimestre se obtuvo una ejecución del 34% del Plan de Depuración Contable, las actividades no culminadas serán trasladadas al tercer trimestre del presente plan.
</t>
    </r>
    <r>
      <rPr>
        <b/>
        <sz val="11"/>
        <color theme="1"/>
        <rFont val="Segoe UI"/>
        <family val="2"/>
      </rPr>
      <t>Buenas prácticas en la conservación de la propiedad planta y equipo de Colciencias</t>
    </r>
    <r>
      <rPr>
        <sz val="11"/>
        <color theme="1"/>
        <rFont val="Segoe UI"/>
        <family val="2"/>
      </rPr>
      <t xml:space="preserve">
Para el segundo trimestre se adjunta el cronograma de mantenimiento correctivo y preventivo de los muebles e inmuebles de la entidad y pruebas como correos, actas mantenimientos realizados durante período evaluado, de igual manera se han solicitado ajustes de las piezas de horarios de los baños a la Oficina de Comunicaciones, finalmente la campaña de orden y aseo será ejecutada en el segundo semestre de acuerdo con los compromisos concertados con la oficina de comunicaciones.
</t>
    </r>
    <r>
      <rPr>
        <b/>
        <sz val="11"/>
        <color theme="1"/>
        <rFont val="Segoe UI"/>
        <family val="2"/>
      </rPr>
      <t>Contribuir a una Colciencias más transparente</t>
    </r>
    <r>
      <rPr>
        <sz val="11"/>
        <color theme="1"/>
        <rFont val="Segoe UI"/>
        <family val="2"/>
      </rPr>
      <t xml:space="preserve">
Para el segundo trimestre de 2019 se cumple con la Divulgación de la gestión presupuestal y financiera en los tres requisitos de transparencia, con lo cual se obtuvo el cumplimiento del 100% de la meta establecida para el periodo.
En la página web de Colciencias (www.colciencias.gov.co) se encuentra publicada la información que da cuenta del cumplimiento de los tres requisitos: publicación de presupuesto en ejercicio, publicación histórico del presupuesto asignado a la Entidad (vigencia 2013 a 2019) y ejecución del presupuesto asignado en la vigencia fiscal (marzo a mayo de 2019). Información que puede consultarse en el link:
https://www.colciencias.gov.co/quienes_somos/informacion_financiera_contable/presupuesto
https://www.colciencias.gov.co/quienes_somos/informacion_financiera_contable/ejecucion
Contribuir a una Colciencias más moderna
De acuerdo a la estrategia Colciencias más moderna y a la tarea asignada para la implementación del programa de residuos peligrosos, en el segundo trimestre se trabajó en la actualización del MANUAL GESTION AMBIENTAL COLCIENCIAS, el cual está en proceso de revisión, por parte del grupo de trabajo y se concertó que, para la tercera semana de julio, se presentará para aprobación y trámite de publicación den GINA, por parte de la Directora Administrativa y Financiera. Para lo cual se ajustó el cronograma del PLAN DE TRABAJO SISTEMA DE GESTIÓN AMBIENTAL, para la vigencia de 2019. 
Adicionalmente, se viene trabajando con la Oficina de Comunicaciones la realización de las actividades para impulsar la gestión ambiental en Colciencias, como complemento a la gestión ambiental, se viene realizando actividades en la Política de uso eficiente del papel, para lo cual se elaboró el cronograma de actividades para impulsar esta política
En cuanto al uso eficiente del papel se elaboró cronograma de las actividades a realizar en lo que queda de la vigencia a fin de impulsar dicha política, todos los avances fueron presentados en el Comité de Gestión y Desempeño Institucional.
Se continúa con el seguimiento del kilometraje recorrido por mes así mismo el consumo de combustible para los vehículos de propiedad de Colciencias, consumo de energía en kilovatios por mes y por piso, consumo bimensual de acueducto en metros cúbicos por cada piso, de esta manera se puede hacer determinar los incrementos en los consumos mensuales en cada uno de los servicios públicos.
En lo relacionado con viáticos y gastos de desplazamiento se continúa garantizando un menor costo en los tiquetes aéreos, debido a que la agencia de viajes envía dos cotizaciones para cada una de las comisiones que lo requiera, buscando el trayecto solicitado a la tarifa aérea más favorable, que permita al servidor público llegar al lugar de destino con tiempo suficiente para atender con puntualidad la reunión a la cual debe asistir.
Se da cumplimiento al procedimiento de solicitar las comisiones con más de 5 días de anterioridad con el fin de garantizar un menor costo en el valor del tiquete..
Se vienen ejecutando los recursos asignados al presupuesto de adquisición de bienes y servicios para la vigencia fiscal de 2019, con gastos estrictamente necesarios para el normal funcionamiento de Colciencias, en el cumplimiento de la Directiva Presidencial 09 de 2018.
</t>
    </r>
  </si>
  <si>
    <r>
      <rPr>
        <b/>
        <sz val="11"/>
        <color theme="1"/>
        <rFont val="Segoe UI"/>
        <family val="2"/>
      </rPr>
      <t>Estrategia TI y Gobierno TI</t>
    </r>
    <r>
      <rPr>
        <sz val="11"/>
        <color theme="1"/>
        <rFont val="Segoe UI"/>
        <family val="2"/>
      </rPr>
      <t xml:space="preserve">
Con corte al segundo trimestre de 2019, se avanza en la ejecución del plan de trabajo del proyecto (definido en el primer trimestre de 2019).  Según lo definido en éste se elaboró el documento de “Análisis de la situación actual del modelo de Gobierno de TI de la Entidad”, mediante revisión de alternativas para realizar la medición del nivel de madurez del Gobierno de TI de la Entidad, y de acuerdo con el análisis realizado se elaboró un documento con la definición del instrumento para aplicar y realizar la medición en la Entidad.  El documento “Análisis de la situación actual del modelo de Gobierno de TI de la Entidad” describe el modelo actual de Gobierno de TI de la Entidad, incluyendo información sobre la normativa asociada a la definición de funciones de la Entidad, la misión, visión y valores institucionales, estructura funcional de la Oficina TIC y sus funciones, políticas existentes.
</t>
    </r>
    <r>
      <rPr>
        <b/>
        <sz val="11"/>
        <color theme="1"/>
        <rFont val="Segoe UI"/>
        <family val="2"/>
      </rPr>
      <t>Implementación de la Arquitectura Empresarial</t>
    </r>
    <r>
      <rPr>
        <sz val="11"/>
        <color theme="1"/>
        <rFont val="Segoe UI"/>
        <family val="2"/>
      </rPr>
      <t xml:space="preserve">
Se avanzó en la revisión de documentación que sirve como base conceptual para la elaboración del documento definición de la Arquitectura Empresarial de COLCIENCIAS, levantamiento de la información para la elaboración del capítulo de Tecnologías de la Información, y su inclusión en el PETIC 2019-2022, revisión de documentación que sirve como base conceptual para la elaboración del documento Plan de comunicación de la estrategia y gestión de TI, levantamiento de la información para la elaboración que sirve como base conceptual para la actualización del Tablero de Indicadores de la Estrategia de TI, se revisó y actualizó el Proceso de Gestión de TI con motivo de la auditoría interna, todas estas actividades deben quedar concluidas en julio.
En el trimestre se ha tenido dificultades presupuestales para los avances en el proyecto dado que no se cuenta con los recursos disponibles, por lo tanto se tuvo que redefinir el alcance del proyecto para ejecutarlo con base en los recursos profesionales y técnicos disponibles en la oficina TIC.
Para el segundo trimestre se elaboró documento Estrategia para el Uso y Apropiación de las Tecnologías de la Información de COLCIENCIAS, se definieron los atributos mínimos de la Matriz de caracterización y priorización de Grupos, este documento define las estrategias de uso y apropiación de las TI que permita la sensibilización, participación, involucramiento, compromiso y liderazgo de los grupos de interés de COLCIENCIAS en favor de las iniciativas de TI.
</t>
    </r>
    <r>
      <rPr>
        <b/>
        <sz val="11"/>
        <color theme="1"/>
        <rFont val="Segoe UI"/>
        <family val="2"/>
      </rPr>
      <t>Gestión de Seguridad y Privacidad de la Información</t>
    </r>
    <r>
      <rPr>
        <sz val="11"/>
        <color theme="1"/>
        <rFont val="Segoe UI"/>
        <family val="2"/>
      </rPr>
      <t xml:space="preserve">
De acuerdo al plan de seguridad y privacidad de la información aprobado por el comité de gestión y desempeño, en el segundo trimestre de la presente vigencia, se ejecutaron las actividades que de acuerdo al plan se tenían contempladas realizar su ejecución y en otras realizar su seguimiento.
Dentro de las actividades principales del plan de seguridad, se ejecutaron las siguientes actividades: Correcciones a las observaciones realizadas por SEGEL al manual de seguridad de la información, seguimiento a los controles de acuerdo a la norma ISO 27002:2013, elaboración del manual de copias de respaldo, se realizó actividades de sensibilización a los colaboradores de Colciencias, como  envío phishing, sensibilización en seguridad de la información, pruebas, las cuales fueron enviadas por correo electrónico para evidenciar el nivel de conocimiento en seguridad de la información, feria de seguridad de la información, donde, donde por medio de juegos interactivos se les enseño a los participantes a identificar una página fraudulenta, armar una contraseña segura, entre otras.
</t>
    </r>
    <r>
      <rPr>
        <b/>
        <sz val="11"/>
        <color theme="1"/>
        <rFont val="Segoe UI"/>
        <family val="2"/>
      </rPr>
      <t>Gestión de Servicios Tecnológicos</t>
    </r>
    <r>
      <rPr>
        <sz val="11"/>
        <color theme="1"/>
        <rFont val="Segoe UI"/>
        <family val="2"/>
      </rPr>
      <t xml:space="preserve">
El avance para del segundo trimestre reflejado en el indicador programático corresponde a un 1% de cumplimiento con respecto a la meta real definida planeada para este periodo de evaluación, para un total de avance de un 9%, todo acorde a lo programado, por otro lado el porcentaje total asignado Servicios Tecnológicos corresponde al 11,25% para la vigencia 2019 de un total del 45% asociados a la suma de las diferentes iniciativas propuesta por la Oficina TIC.
El entregable asociado en este ítem, presenta el Formato de Indicador Programático para la Iniciativa de Gestión de Servicios Tecnológicos, con el avance de lo ejecutado al II trimestre, relaciona el proyecto de dotación tecnológica
de un 100% representa el 60% y 
mejoramiento del modelo de operación de la Oficina TIC representa el 40%.
</t>
    </r>
    <r>
      <rPr>
        <b/>
        <sz val="11"/>
        <color theme="1"/>
        <rFont val="Segoe UI"/>
        <family val="2"/>
      </rPr>
      <t>Gestión de Sistemas de Información e Información</t>
    </r>
    <r>
      <rPr>
        <sz val="11"/>
        <color theme="1"/>
        <rFont val="Segoe UI"/>
        <family val="2"/>
      </rPr>
      <t xml:space="preserve">
El porcentaje total asignado a los Sistemas de Información corresponde al 11,25% para la vigencia 2019 de un total del 45%  asociados a la suma de las diferentes iniciativas propuesta por la Oficina TIC.
El avance de la iniciativa estratégica en la implementación de la Gobernabilidad y Gestión de TIC para la CTeI, alcanzado para el segundo trimestre en el indicador programático corresponde a un 1,5% de cumplimiento con respecto a la meta definida para este periodo de evaluación.
En general, las actividades realizadas para el total de las iniciativas estuvieron enfocadas a reuniones de seguimiento, contratación, control de actividades, solución y atención de PQRS, parametrización de convocatorias, ajustes a los Sistemas de Información y presentaciones ante comités.
De acuerdo a la generalidad de la situación se implementaron soluciones tecnológicas al servicio de la comunidad, convenios colaborativos, documentación propia del avance de cada proyecto, accesos a formularios de registro y participación en convocatorias
</t>
    </r>
    <r>
      <rPr>
        <b/>
        <sz val="11"/>
        <color theme="1"/>
        <rFont val="Segoe UI"/>
        <family val="2"/>
      </rPr>
      <t>Contribuir a una Colciencias más transparente</t>
    </r>
    <r>
      <rPr>
        <sz val="11"/>
        <color theme="1"/>
        <rFont val="Segoe UI"/>
        <family val="2"/>
      </rPr>
      <t xml:space="preserve">
Para el segundo trimestre de 2019  y de acuerdo al objetivo estratégico "Contribuir a una Colciencias más transparente", donde se incluye el informe de estadísticas de descargas hasta la fecha de cada uno de los sets de datos. Donde se denota que el set más descargado corresponde al listado de grupos reconocidos 2017, debido a que hasta ahora se inicia con la recolección de información para recolectar más información con la cual tener mejores conclusiones
En el informe se incluye una actividad adicional de recolección mensual de la información para analizar el comportamiento de las descargas de los sets de datos y así poder realizar el análisis, en el formato de soporte al indicador se evalúa el estado de publicación de información de Datos Abiertos. En este se indica que los sets de datos se encuentran publicados de acuerdo con lo indicado por el MinTIC. En el presente trimestre se publica el inventario de activos de información y se indica que datos pueden ser susceptibles de ser interoperados con otras entidades
</t>
    </r>
    <r>
      <rPr>
        <b/>
        <sz val="11"/>
        <color theme="1"/>
        <rFont val="Segoe UI"/>
        <family val="2"/>
      </rPr>
      <t>Contribuir a una Colciencias más moderna</t>
    </r>
    <r>
      <rPr>
        <sz val="11"/>
        <color theme="1"/>
        <rFont val="Segoe UI"/>
        <family val="2"/>
      </rPr>
      <t xml:space="preserve">
De acuerdo con lo programado se tenía previsto un avance del 96% de cumplimiento de los requisitos de Gobierno Digital priorizados para la vigencia 2019 dando cumplimiento solo al 94%, debido a que para el segundo trimestre se finalizó la elaboración del documento que actualiza la estrategia de uso y apropiación de TI para la Entidad, y su implementación, monitoreo y seguimiento iniciará en el segundo semestre de 2019, para el cual se prevé el cumplimiento del requisito pendiente relacionado con el monitoreo, evaluación y mejora continua de la Estrategia de uso y apropiación de los proyectos de TI. En el formato de soporte de avance al indicador se relacionan los avances y las evidencias correspondientes.
Otro de los avances que se tuvieron en la estrategia de Colciencias más moderna y dando  cumplimiento a la directiva presidencial No. 02 de 2019, se puede anotar que se elaboró y registró en el portal GOV.CO, el plan de integración al portal del Estado Colombiano GOV.CO, la cual contempla la integración de los trámites y servicios de la Entidad.  También se actualizó el inventario de información y sistemas de información con la información susceptible de interoperar, y fue publicado en el portal de datos abiertos del Estado, en la siguiente ruta: https://www.datos.gov.co/Ciencia-Tecnolog-a-e-Innovaci-n/Inventario-de-activos-de-Informaci-n/dbxs-szpd.
En cuanto a la estrategia de seguridad y privacidad de la información, se actualizaron las bases de datos de la Entidad ante la Superintendencia de Industria y Comercio, El inventario de activos de información fue actualizado en el mes de marzo de 2019, y remitido a la Jefe de la Oficina TIC para revisión y aprobación, la matriz de riesgos de seguridad digital y el plan de tratamiento de riesgos fue aprobada por el comité de gestión y desempeño.
</t>
    </r>
  </si>
  <si>
    <t xml:space="preserve">Cultura y comunicación de cara al ciudadano
Afianzar la cultura de servicio al ciudadano al interior de la entidad y la relación con los ciudadanos, haciendo un efectivo monitoreo y seguimiento a PQRDS
Se realizó presentación a la comunidad Colciencias dando cumplimiento al Plan de actividades, esta actividad se llevó a cabo a través del hangout donde se tocaron temas de como brindar una adecuada atención al ciudadano, buen servicio telefónico, atención preferencial y atención a población especial conforme a lo establecido en el manual de atención al ciudadano teniendo en cuenta 
la definición de conceptos como petición, queja, reclamo, denuncia y sugerencia por otro lado el trámite de respuestas a PQRDS por el sistema Orfeo teniendo en cuenta 
los tiempos de respuesta de acuerdo con la Ley 1755 de 2015.
Con el fin dar cumplimiento y mejora continua de los aplicativos utilizados por Atención al ciudadano, para este periodo se realizan los ajustes en el módulo ORFEO cambiando el nombre de centro de contacto por Atención al Ciudadano de acuerdo con lo establecido en el Manual.
Así mismo, se solicitó realizar cambio a la plantilla del módulo de respuestas de PQRDS, incluyendo saludo inicial y despedida al formato de respuesta; igualmente se solicitó realizar ajustes en el campo "dependencia" para que al momento de generar las respuestas se evidencie la dependencia de donde se emite la contestación al ciudadano
Contribuir a una Colciencias más transparente
Para dar cumplimiento al índice de transparencia de las entidades públicas-ITEP en el segundo trimestre se continúa con el 97% de los requisitos, adicionalmente la entidad está evaluando la posibilidad de implementar el chat, se están realizando pruebas a través del siguiente enlace https://dashboard.tawk.to Adjunto se sube la plantilla con los requisitos de transparencia
Contribuir a una Colciencias más moderna
Se desarrollan acciones encaminadas a garantizar el cumplimiento de los parámetros / requisitos que establece el índice de transparencia de las entidades públicas Gobierno Digital
Se cumple al 100% de la tarea de los requisitos
Adjunto se sube la plantilla con los requisitos de Gobierno Digital
Apoyo contractual y jurídico eficiente
Recomendar mecanismos de gestión jurídica y legal al interior de las áreas de la entidad
Para el segundo trimestre 2019 se cumplió con las actividades programadas para ejecutar la  iniciativa estratégica No.1 Recomendar mecanismos de gestión jurídica y legal al interior de las áreas de la entidad, como realizar el diagnóstico preliminar para llevar a cabo las acciones relativas a la simplificación de las normas internas que regulan su gestión, con el propósito de avanzar en la mejora interna y en la calidad del marco normativo vigente, diagnóstico de las principales temáticas susceptibles de simplificación normativa en aspectos en materia de gestión contractual,  disposiciones sobre Programas Nacionales y los Consejos Asesores Consejos de Programa y por último la participación de la entidad en cuerpos colegiados.
Por otro lado se elaboró el 2do avance de la guía para la suscripción de acuerdos de voluntades que incluye marco normativo y principios generales aplicados a la suscripción de acuerdos de voluntades, estructura de Colciencias y los principios generales que rigen la suscripción de acuerdos de voluntades.
Por último, se precisa que en el diagnóstico de las principales temáticas susceptibles de simplificación normativa se encuentran las actividades que se adelantarán en el III Trimestre 2019 como resultado de este último ejercicio.
Adopción de la Política de Defensa Judicial conforme a los lineamientos establecidos en el Modelo Integrado de Planeación y Gestión
Para el segundo trimestre se  adoptó la Política de Prevención del Daño Antijurídico para la vigencia 2019 mediante Resolución N° 0807 de 2019, Política de Defensa para la vigencia 2019 mediante Resolución N° 0812 de 2019, por último se actualizó la Guía para la supervisión e interventoría de contratos y convenios, código A106M01G01, la cual fue publicada y socializada por la Oficina Asesora de Planeación.
Como medio de verificación se adjuntan las Resoluciones N° 0807 de 2019 y N° 0812 de 2019, Guía actualizada, correos de solicitud de publicación y confirmación de los documentos en la página web de la Entidad y/o en GINA.
Contribuir a una Colciencias más transparente
• De acuerdo con el formato soporte al indicador se da cumplimiento al 100% de los ítems a cargo de la Secretaría General para el 2do Trimestre 2019. Asimismo, se adelantaron acciones pertinentes con la Oficina Asesora de Planeación, el equipo de Comunicaciones y el Sistema Único de Información Normativa - SUIN JURISCOL para crear el formato de unificación normativa, el cual fue publicado en la Página web de la Entidad el 25 de abril 2019 a través de un enlace (link) que hace referencia a la normativa alojada en el SUIN-Juriscol, adopción de la política de defensa para la vigencia 2019 mediante Resolución N° 0812 de 27 de junio 2019, adopción de política de prevención del daño antijurídico mediante Resolución N° 0807 de 25 de junio 2019.
Por otro lado se actualizó el Manual de Contratación, código A106M01, la Guía para la supervisión e interventoría de contratos y convenios, código A106M01G01, el Procedimiento  Supervisión y seguimiento a contratos y convenios, código A106PR16 y el Procedimiento de Procesos Judiciales/Tutelas/Penales/Conciliaciones,  código A105PR01;   los cuales fueron publicados y socializados por la Oficina Asesora de Planeación, finalmente se verifican las evidencias que dan cuenta de todas las actividades realizadas durante el trimestre analizado como: Formato del Indicador, correos electrónicos, novedad documental, actas de reunión, actas aprobadas del Comité de Contratación, documentos actualizados,  Resoluciones y Matriz de articulación de SUIN JURISCOL.
Gestión para un talento humano integro efectivo e innovador
La motivación nos hace más productivos
Se realiza el cargue de los entregables correspondientes al primer trimestre de 2019 de la iniciativa estratégica " La Motivación nos hace más productivos",  donde se evidencian los seguimientos correspondientes al cumplimiento de las actividades derivadas del Plan de Trabajo del Sistema de Seguridad y Salud en el Trabajo,  Plan de Bienestar e Incentivos, Plan Institucional de Capacitación y el desarrollo de la Intervención en Clima y Cultura Organizacional.
Durante el segundo trimestre se desarrollaron actividades para reforzar las competencias comportamentales en el marco de clima organizacional, como liderazgo, flexibilidad y adaptación al cambio. Adicionalmente, se realizó la socialización de los resultados de la medición de Clima Organizacional por áreas, así mismo se verificaron los informes, listas de asistencia y registros fotográficos que dan cuenta de dichas actividades.
Dentro de las actividades de clima organizacional se encuentran taller de liderazgo el cual se implementó mediante metodología experimental participativa, con el fin de evidenciar diferentes aspectos relacionados con el liderazgo.
Otro de los talleres que se llevaron a cabo durante este período fue el de flexibilidad y adaptación al cambio que tiene como objetivo informar a las personas sobre los servicios generales, conceptos básicos sobre la misión, visión, objetivos y valores institucionales.
La cultura de hacer las cosas bien
Contribuir a una Colciencias más transparente
Durante el segundo trimestre, se realizaron acciones para contribuir a una Colciencias más transparente referentes a la socialización de políticas de comportamiento ético organizacional mediante correo electrónico y  publicación en la Página web, dentro de la Inducción se socializan los valores de la Entidad, seguimiento al código de ética mediante la plataforma estratégica, lanzamiento del Código de Integridad y Buen Gobierno  con los servidores y colaboradores, publicación de la hoja de vida de los nuevos servidores y colaboradores en la Página Web, una vez se ha realizado el proceso de selección y meritocracia.
</t>
  </si>
  <si>
    <r>
      <rPr>
        <b/>
        <sz val="11"/>
        <color theme="1"/>
        <rFont val="Segoe UI"/>
        <family val="2"/>
      </rPr>
      <t>Ejecución de auditorías, seguimientos y evaluaciones</t>
    </r>
    <r>
      <rPr>
        <sz val="11"/>
        <color theme="1"/>
        <rFont val="Segoe UI"/>
        <family val="2"/>
      </rPr>
      <t xml:space="preserve">
En cumplimiento del plan de auditorías de la oficina de control interno, y conforme lo programado para el segundo trimestre de 2019, se tenía planeado generar (10) diez informes de auditoría o seguimiento, de los cuales se cumplió la meta, generando los siguientes (10) informes.
1. Auditoria  convenio 677-2017
2. Auditoria  admón. de bienes e inventarios
3. Auditoria contratos 401-2019 y 661-2018 FFJC
4. Auditoria gestión documental
5. Auditoria convenio 677-2017 contrato 105-2018
6. Auditoria talento  humano
7. Seguimiento e-kogui II sem 18
8. Seguimiento orfeo 19-03-2019
9. Seguimiento PM CGR
10. Seguimiento PMA
Seguimiento y evaluación a la gestión del riesgo
Se hace seguimiento en el segundo semestre
</t>
    </r>
    <r>
      <rPr>
        <b/>
        <sz val="11"/>
        <color theme="1"/>
        <rFont val="Segoe UI"/>
        <family val="2"/>
      </rPr>
      <t>Contribuir a una Colciencias más transparente</t>
    </r>
    <r>
      <rPr>
        <sz val="11"/>
        <color theme="1"/>
        <rFont val="Segoe UI"/>
        <family val="2"/>
      </rPr>
      <t xml:space="preserve">
Desde la Oficina de Control Interno, con el fin de contribuir a una Colciencias más Transparente, se han mantenido los 8 requisitos asignados, manteniendo un cumplimiento del 100%. Como soporte del cumplimiento se anexa la ficha de reporte del indicador programático donde se registra la evidencia que da cuenta del cumplimiento de cada una de las variables requeridas.</t>
    </r>
  </si>
  <si>
    <r>
      <rPr>
        <b/>
        <sz val="11"/>
        <color theme="1"/>
        <rFont val="Segoe UI"/>
        <family val="2"/>
      </rPr>
      <t>Gestión de Comunicación Estratégica</t>
    </r>
    <r>
      <rPr>
        <sz val="11"/>
        <color theme="1"/>
        <rFont val="Segoe UI"/>
        <family val="2"/>
      </rPr>
      <t xml:space="preserve">
Dentro de las actividades programas para el cierre del segundo trimestre 2018 el equipo de comunicaciones realizó la priorización de 18 programas estratégicos, con enfoque principalmente misional, frente a los 25 programas establecido en el Plan Acción Institucional (PAI) 2019, 8 acciones de divulgación enfocadas a impacta en los públicos objetivos priorizados y acciones de divulgación ejecutadas las cuales abarcan 4 programas estratégicos priorizados.
El resultado obtenido en el II trimestre permite evidenciar un avance del 50% con un total de 9 programas estratégicos priorizados comunicados, de un total de 18 programas estratégicos priorizados, resultado que permite cumplir la meta establecida. A su vez permite indicar el cumplimiento del 100% con respecto a la meta anual.
Para el periodo Abril - junio de 2019 desde la Oficina de comunicaciones se estructuraron y difundieron 3 campañas de comunicación las cuales responden a los hitos identificados en el mapeo general de los 18 programas estratégicos de la entidad. En el reporte adjunto se hace un informe general de la ejecución del indicador, la participación en % de las campañas por cada área y los logros más relevantes de las acciones realizadas.
Se destacan las acciones realizadas con la campaña de fortalecimiento de IES públicas, que hace parte del plan Bienal de Convocatorias. Se realizaron varios vídeos que explicaban la forma de participación de las universidades a través de alianzas, los cuales fueron difundidos en diferentes medios de comunicación logrando un mayor alcance.
En cuanto al componente de</t>
    </r>
    <r>
      <rPr>
        <b/>
        <sz val="11"/>
        <color theme="1"/>
        <rFont val="Segoe UI"/>
        <family val="2"/>
      </rPr>
      <t xml:space="preserve"> comunicación interna </t>
    </r>
    <r>
      <rPr>
        <sz val="11"/>
        <color theme="1"/>
        <rFont val="Segoe UI"/>
        <family val="2"/>
      </rPr>
      <t xml:space="preserve">se estructuraron y difundieron 3 campañas de comunicación las cuales responden a las necesidades detectadas al interior de la organización.
Para este periodo se destaca la campaña de GPS que permitió divulgar ante la Comunidad Colciencias la nueva herramienta para el seguimiento de los proyectos.
El resultado obtenido en el II trimestre permite evidenciar un avance del 50% con un total de 6 campañas ejecutadas, de un total de 12 campañas anuales, resultado que permite cumplir la meta establecida. A su vez permite indicar el cumplimiento del 100% con respecto a la meta anual.
</t>
    </r>
    <r>
      <rPr>
        <b/>
        <sz val="11"/>
        <color theme="1"/>
        <rFont val="Segoe UI"/>
        <family val="2"/>
      </rPr>
      <t>Relacionamiento con medios de comunicación</t>
    </r>
    <r>
      <rPr>
        <sz val="11"/>
        <color theme="1"/>
        <rFont val="Segoe UI"/>
        <family val="2"/>
      </rPr>
      <t xml:space="preserve">, para el segundo trimestre, la presencia en medios de comunicación regionales aumentó con relación al trimestre anterior y responde, de manera positiva a una de las metas planteadas en "Comunicamos lo que hacemos", la cual busca posicionar a Colciencias a nivel regional. Medellín, Barranquilla, Cali y Bucaramanga y Cartagena fueron las ciudades que más publicaciones realizaron.
Una de las temáticas más importantes en el trimestre es la categorización y validación de grupos de investigación universitarios que realiza Colciencias, lo cual genera gran prestigio en el desarrollo de actividades de distintos planteles educativos evidenciando el apoyo por parte de la entidad, otros de los temas que tuvieron relevancia es el programa Colombia Científica, Cumbre de la Misión Internacional de Sabios, evento en el cual se discutió la implementación de soluciones y prácticas en materia de educación, ciencia, tecnología e innovación.  Otro asunto relevante en medios de comunicación fue el Ministerio de Ciencia, Tecnología e Innovación. 
La meta planeada para el segundo trimestre era de 300 menciones positivas y se lograron 840. 
</t>
    </r>
    <r>
      <rPr>
        <b/>
        <sz val="11"/>
        <color theme="1"/>
        <rFont val="Segoe UI"/>
        <family val="2"/>
      </rPr>
      <t>Ecosistema digital – Gestión de contenido para la página web institucional</t>
    </r>
    <r>
      <rPr>
        <sz val="11"/>
        <color theme="1"/>
        <rFont val="Segoe UI"/>
        <family val="2"/>
      </rPr>
      <t xml:space="preserve">
Durante el segundo trimestre del año 2019, se cumplió la meta y se mantuvo el promedio del primer trimestre, teniendo en cuenta la apertura y cierre de convocatorias que generaron alto tráfico: Entre ellas Fortalecimiento IES, Becas Bicentenario, Publíndex y medición de grupos.
 Vale recordar que las convocatorias de la entidad se mantuvieron publicadas en la página web de Colciencias, algo que, según acuerdos establecidos con actores del gobierno, cambiaría en el 2019, razón por la cual se proyectó que las visitas no aumentarían para este año.  Al no estar las convocatorias en otro sitio, las visitas aumentaron considerablemente.
 En este periodo vale destacar varias acciones realizadas para el mejoramiento de la página web. Se actualizaron dos secciones: Gestión Territorial y Grupo de política, en las cuales se cambiaron los botones y cabezotes, además, se cambió y verificó el contenido. Estas acciones permiten una mejor navegabilidad para los usuarios, así como organización y claridad en los contenidos publicados de cara al ciudadano.
Por otra parte, se hizo un desarrollo nuevo para eventos especiales. Su primera publicación fue para la primera cumbre internacional de sabios en Medellín. Este especial permitió ver desde la portada y una URL interna, paso a paso la realización del evento, con más de 30 contenidos destacados.
</t>
    </r>
    <r>
      <rPr>
        <b/>
        <sz val="11"/>
        <color theme="1"/>
        <rFont val="Segoe UI"/>
        <family val="2"/>
      </rPr>
      <t>Ecosistema digital - desarrollo de estrategias para generar más interacción en redes sociales</t>
    </r>
    <r>
      <rPr>
        <sz val="11"/>
        <color theme="1"/>
        <rFont val="Segoe UI"/>
        <family val="2"/>
      </rPr>
      <t xml:space="preserve">
Teniendo en cuenta el cierre de las convocatorias se realizaron transmisiones en vivo por Hangout para ampliar la información de convocatorias y solucionar inquietudes.
Se hizo cubrimiento de eventos en vivo a través de fotos mensajes clave de nuestros directivos e invitados a los eventos, piezas gráficas, GIF y videos que permitieron aumentar el engagement. Algunos eventos destacados que nos permitieron crear sinergias con entidades, universidades e influenciadores fueron: Cumbre Misión de Sabios y Foros en Universidades aliadas, Evento Colifrí, OCAD 58 y 59, Día del Niño, Participación en la Filbo 2019
Adicionalmente, se han apoyado las publicaciones con productos gráficos y audiovisuales que ha permitido aumentar la cifra de interacción y seguidores en nuestros canales de redes sociales. (#AquíTeLoContamos, #LaCienciaEnCifras, #UstedNoSabeQuiénSoyYo?, Momentos en Twitter, Blogs en Facebook y LinkedIn,
Por otro lado se han publicado los contenidos en redes sociales, se han implementado los Talleres de Comunicación, en donde se dan a conocer las estrategias del área de comunicaciones de modo que toda la entidad se sincronice con los tiempos de trabajo del área de comunicaciones.
</t>
    </r>
    <r>
      <rPr>
        <b/>
        <sz val="11"/>
        <color theme="1"/>
        <rFont val="Segoe UI"/>
        <family val="2"/>
      </rPr>
      <t>Contribuir a una Colciencias más transparente</t>
    </r>
    <r>
      <rPr>
        <sz val="11"/>
        <color theme="1"/>
        <rFont val="Segoe UI"/>
        <family val="2"/>
      </rPr>
      <t xml:space="preserve">
Para dar cumplimiento con la estrategia de Colciencias transparente, se verifica el formato de soporte al indicador que para este trimestre cumple con el 100% de la meta programada.
Contribuir a una Colciencias más moderna
En el primer trimestre se cumplieron el 100% de los requisitos identificados en la matriz, como evidencia se adjunta soporte al indicador
</t>
    </r>
  </si>
  <si>
    <r>
      <t>Período de seguimiento: Primer t</t>
    </r>
    <r>
      <rPr>
        <b/>
        <u/>
        <sz val="16"/>
        <rFont val="Segoe UI"/>
        <family val="2"/>
      </rPr>
      <t>rimestre de 2020</t>
    </r>
  </si>
  <si>
    <t>Resumen de la gestión a 31 de marzo de 2020</t>
  </si>
  <si>
    <t>Consolidar la institucionalidad y gobernanza de MINCIENCIAS para el fortalecimiento del SNCTI que potencie los vinculos entre la Universidad-Empresa -Estado y Sociedad</t>
  </si>
  <si>
    <t>Fomentar la generación y uso del conocimiento científico y tecnológico  para la consolidación de la sociedad del conocimiento</t>
  </si>
  <si>
    <t>Impulsar el desarrollo tecnológico y la innovación para la transformación social y productiva</t>
  </si>
  <si>
    <t>Promover la divulgación, la generación de redes y la apropiación social del conocimiento</t>
  </si>
  <si>
    <t>Promover el desarrollo y la consolidación de la CTeI en las regiones</t>
  </si>
  <si>
    <t>Fomentar un Minciencias Integro, Efectivo e Innovador (IE+i)</t>
  </si>
  <si>
    <t>%  de cumplimiento de meta del programa 2020****</t>
  </si>
  <si>
    <t xml:space="preserve">100 % de avance en la formulación de políticas de CTeI 
1  Política de CTeI aprobadas e implementadas
</t>
  </si>
  <si>
    <t>Diseño de Marco Regulatorio para la CTeI</t>
  </si>
  <si>
    <t>% de avance en el diseño de la agenda regulatoria para la CTeI
1  Reglamento para la CTeI formulado y sancionado</t>
  </si>
  <si>
    <t>Apoyo al desarrollo de programas y proyectos de CTeI</t>
  </si>
  <si>
    <t>Producción científica</t>
  </si>
  <si>
    <t xml:space="preserve">13.000 Artículos científicos publicados por investigadores colombianos en revistas científicas especializadas </t>
  </si>
  <si>
    <t>0,90 Citaciones de impacto en producción científica y colaboración internacional</t>
  </si>
  <si>
    <t>0.90</t>
  </si>
  <si>
    <t xml:space="preserve">270 programas y proyectos de CTeI financiados
</t>
  </si>
  <si>
    <t>Apoyo a procesos de transferencia tecnológica y/o conocimientoo</t>
  </si>
  <si>
    <t xml:space="preserve"> 1,5 billones de pesos en inversión en proyectos de CTeI que acceden a los incentivos tributarios en inversión</t>
  </si>
  <si>
    <t xml:space="preserve">100% Porcentaje de asignación del cupo de inversión para deducción y descuento tributario
</t>
  </si>
  <si>
    <t>0.15</t>
  </si>
  <si>
    <t>0.6</t>
  </si>
  <si>
    <t>1.5</t>
  </si>
  <si>
    <t xml:space="preserve">1500 Organizaciones articuladas en los Pactos por la innovación (contenido de empresas, entidades, organizaciones firmantes del pacto/s)
</t>
  </si>
  <si>
    <t>410 empresas con capacidades en gestión de innovación</t>
  </si>
  <si>
    <t>520 solicitudes de patentes por residentes en Oficina Nacional colombiana</t>
  </si>
  <si>
    <t>14 Acuerdos de transferencia de tecnología y/o conocimiento</t>
  </si>
  <si>
    <t>20 Bioproductos generados con el apoyo de Minciencias y aliados</t>
  </si>
  <si>
    <t xml:space="preserve">14 Expediciones Científicas nacionales e internacionales financiadas por Minciencias y Entidades aliadas </t>
  </si>
  <si>
    <t>Jóvenes Investigadores e Innovadores</t>
  </si>
  <si>
    <t xml:space="preserve"> Formación y vinculación de capital humano en CTeI</t>
  </si>
  <si>
    <t>'5.000 Niños, niñas y adolescentes y certificados en procesos de fortalecimiento de sus capacidades en investigación y creación apoyados por Minciencias y aliados</t>
  </si>
  <si>
    <t>1339 jóvenes investigadores e innovadores apoyados por Minciencias y aliados</t>
  </si>
  <si>
    <t>200 Estancias posdoctorales apoyadas por Minciencias y aliados</t>
  </si>
  <si>
    <t xml:space="preserve">1.029 Becas, créditos beca para la formación de doctores apoyadas por Minciencias y aliados
</t>
  </si>
  <si>
    <t>1.370 Becas, créditos beca para la formación de maestría apoyadas por Minciencias y aliados</t>
  </si>
  <si>
    <t>Todo es Ciencia</t>
  </si>
  <si>
    <t xml:space="preserve">30 espacios que promueven la  Interacción de la sociedad con la CTeI* </t>
  </si>
  <si>
    <t xml:space="preserve">65%  medios regionales y nacionales con contenido CTeI </t>
  </si>
  <si>
    <t>30 comunidades y/o grupos de interés que se fortalecen a través de procesos de Apropiación Social de Conocimiento y cultura científica</t>
  </si>
  <si>
    <t>100% de cumplimiento de los requisitos  priorizados de Gobierno Digital en Minciencias</t>
  </si>
  <si>
    <t>1  Red internacional apoyada</t>
  </si>
  <si>
    <t>100% Avance enlas iniciativas priorizadas en el Plan de Transformación Digital</t>
  </si>
  <si>
    <t>100% de cumplimiento de los requisitos  priorizados de transparencia en Minciencias</t>
  </si>
  <si>
    <t>Apoyo contractual eficiente</t>
  </si>
  <si>
    <t>100% cumplimiento de requisitos priorizados de transparencia en Minciencias</t>
  </si>
  <si>
    <t>Apoyo Jurídico Eficiente</t>
  </si>
  <si>
    <t>91,3 % en la calificación de Gestión Estratégica para un talento humano integro, efectivo e innovador.</t>
  </si>
  <si>
    <t>100% Cumplimiento en la formulación, acompañamiento, seguimiento y evaluación de planes e instrumentos de la planeación</t>
  </si>
  <si>
    <t>100% de cumplimiento en la estandarización de trámites y servicios  para la transformación digital hacia un Estado Abierto</t>
  </si>
  <si>
    <t>Comunicación estratégica hacia un cambio de la mentalidad y cultura</t>
  </si>
  <si>
    <t>Divulgación de los momentos Minciencias</t>
  </si>
  <si>
    <t>100% de cumplimiento de los requisitos  priorizadas de transparencia-por una gestión administrativa y financiera eficiente e innovadora</t>
  </si>
  <si>
    <t>100% de cumplimiento de los requisitos  priorizadas de transparencia- transformando la gestión digital</t>
  </si>
  <si>
    <t>100% de cumplimiento en la reducción de tiempos, requisitos o documentos en procesos seleccionados</t>
  </si>
  <si>
    <t>1 operación estadísticas documentadas y certificadas</t>
  </si>
  <si>
    <t>Plan de Acción Institucional 2020</t>
  </si>
  <si>
    <t xml:space="preserve">1-	Comunicación estratégica: simple, memorable y masiva
El primer trimestre del año 2020 inició con nuevos retos y desafíos con la transición de la entidad a Ministerio, y como parte de la reinvención de procesos y los lineamientos de la nueva estrategia, la gestión de comunicaciones ha estado orientada a la definición de nuevas formas de comunicar, a organizar la operación y acompañar de forma transversal.
Dentro del replanteamiento y nuevas dinámicas del equipo se crean instrumentos para registrar la gestión brindada a través de reingeniería de procesos internos que activen la operación del equipo con:
-	Nueva orientación gráfica para unidad de marca
-	Activación de canales digitales
-	Monitoreo diario e identificación de alertas en redes y medios
-	Nueva línea de contenido 
-	Nuevo organigrama y operación del equipo
Es así como con el panorama actual de la emergencia de covid 19, se tuvo un gran logro y empeño de hacer visible el Ministerio que era cuestionado con contundencia desde diferentes ámbitos y canales, por no comunicar y no actuar.
Por medio de la Mincienciatón se logró posicionar la Entidad con la apuestas generadas de cara a la emergencia sanitaria y el papel dentro del ecosistema de CTeI, logrando obtener 39 notas: 1 en radio, 2 en prensa nacional y 4 en TV nacional, así mismo la ministra se visibilizó en medios de gran impacto como La FM, El Tiempo (portada y entrevista), Caracol TV Noticias en la sección Al Tablero, City Noticias, El Colombiano
Por otro lado, se lograron mas de 100 publicaciones , alto alcance en redes sociales como Twitter, Instagram, Facebook y Linkedin fue de 6.229.957 
Como complemento a la gestión realizada en el primer trimestre se encuentra el formato de soporte al indicador que registra las actividades realizadas  y el detalle de los momentos Minciencias que alcanza el 25% de divulgación 
2-	Cumplimiento de requisitos priorizados de transparencia en Minciencias – ATM
Teniendo en cuenta el programa estratégico Comunicación Estratégica Institucional - El conocimiento nos hace grandes, para el primer trimestre se logra el 100% de los requisitos priorizado de transparencia de Minciencias, a través de la actualización de todos los procedimientos institucionales para divulgación de información, así mismo la estrategia para promover espacios en los que los directivos de Minciencias informan y rinden cuentas a grupos de interés, ciudadanía y medios de comunicación,  con difusión en diferentes plataformas digitales con piezas gráficas y videos, sobre temas como la contratación, talento humano, transparencia, entre otros.
3-	Cumplimiento de los requisitos priorizados de Gobierno Digital en Minciencias – ATM
Para el primer trimestre se cumple con el 100% de requisitos de Gobierno digital, teniendo como soporte el formato de soporte al indicador que da cuenta de 9 requisitos priorizados como son:
a)	Traductor automático en su página web hasta para 5 idiomas en todas sus secciones.
b)	Sección específica para revisar y validar la información referente a Transparencia y Acceso a la Información púbica.
c)	Formato RSS para difundir información actualizada frecuentemente a usuarios que se han suscrito a la fuente de contenidos. Además, se habilitan formularios para que los usuarios se inscriban y reciban información a sus correos como boletines de prensa, información de convocatorias.
d)	Home de su web con un cajón incrustado de Twitter y vínculos a todas sus redes sociales.
e)	Espacios y encuestas para que los usuarios comuniquen sus opiniones sobre la entidad y sus actividades.
f)	Implementación en la página web las normas de accesibilidad y usabilidad en los trámites y servicios disponibles por medios electrónico.
g)	Cumplimiento de los estándares establecidos para los sitios web.                                </t>
  </si>
  <si>
    <t>1-	Afianzar la cultura de servicio al ciudadano al interior de la entidad y la relación con los ciudadanos, haciendo un efectivo monitoreo y seguimiento a PQRDS.
Con el fin de afianzar la cultura de servicio al ciudadano al interior de la Entidad dentro del plan de actividades para este primer trimestre se realizan dos manuales uno interno de procedimientos y uno externo de cara al ciudadano, a fin de que sean conocidos los protocolos de atención los ciudadanos y la entidad conozca los procedimientos de atención al ciudadano.
En los manuales se incorporaron:
- Atributos de calidad en el servicio.
- Comportamientos asociados a un buen servicio y valores del servicio público.
- Canales de atención: atención presencial, ventanilla de correspondencia, buzones, tención  telefónica y atención virtual.
- Tiempos de respuesta según el contenido de la solicitud.
- Marco normativo de atención al ciudadano.
Por otro lado se identificaron las acciones de mejora y plan de trabajo resultados encuesta II Semestre 2019.
RAES-0000
Para el segundo semestre de 2019 se evidencia que, de 844 encuestas diligenciadas, se reciben 237 comentarios entre los cuales surgen las siguientes causas de insatisfacción:
1- Problemas Plataforma ScienTI /SIGP: 22% de insatisfacción, con el fin de mejorar la capacidad de respuestas de la Entidad en el uso de las plataformas y su incidencia en los trámites, desde el proceso de Gestión de Tecnologías y Sistemas de Información se desarrollarán en el año 2020 la iniciativa estratégica, sistemas de Información, Datos y servicios digitales, a través de las cuales se espera mejorar la Plataforma ScienTI /SIGP en alineación con el programa estratégico Gobierno y Gestión de TIC para la CTeI.
2- Pertinencia: 14% de insatisfacción, desde el equipo de atención al Ciudadano se tiene planificado que a través del programa estratégico Cultura y comunicación de cara al ciudadano se ejecutará la iniciativa estratégica afianzar la cultura de servicio al ciudadano al interior de la entidad y la relación con los ciudadanos, haciendo un efectivo monitoreo y seguimiento a PQRDS mediante la cual se realizará seguimiento a los atributos de calidad en el servicio, entre los cuales se encuentra la pertinencia.
3- Accesibilidad de la información: 14% de insatisfacción, se tiene como acción de mejora hacer un efectivo monitoreo y seguimiento a PQRDS, mediante la cual se realizará seguimiento a los atributos de calidad en el servicio, entre los cuales se encuentra la pertinencia.
4-Calidad de la respuesta: 14% de insatisfacción, realizar efectivo monitoreo mediante la cual se realizará seguimiento a los atributos de calidad en el servicio, entre los cuales se encuentra accesibilidad en la información, pertinencia, oportunidad, calidad en la respuesta, calidez en la atención y transparencia
5- Oportunidad: 9% de insatisfacción, seguimiento a los atributos de calidad en el servicio, entre los cuales se encuentra accesibilidad en la información, pertinencia, oportunidad, calidad en la respuesta, calidez en la atención y transparencia
2-	Contribuir a un Minciencias más transparente el índice de transparencia de las entidades públicas – ITEP.
Para el primer trimestre se alcanza el 97% del índice de transparencia, sin cumplir con la meta estipulada del 100% de los requisitos, debido a que no se ha logrado la implementación del chat virtual, dado a que falta consultar los requisitos técnicos para el desarrollo e implementación, a la fecha se consolidó una lista con los diferentes escenarios que se pueden presentar en el chat.
3-	Contribuir a un Minciencias más moderna (Gobierno Digital).
Para el período evaluado se cumple con el 100% de los requisitos, esta estrategia logra medir la satisfacción del servicio del Ministerio desde Atención al Ciudadano se hace una Encuesta por trimestre, la cual se consolida y se publica de manera semestral en la página / Informes de Interés https://minciencias.gov.co/ciudadano/informe-ciudadania, así mismo se cuenta con un formulario Web https://www.minciencias.gov.co/contact donde se puede radicar PQRDS y a través del sistema Orfeo se hace seguimiento por medio del radicado que este genera.
 Por otro lado, se define e implementa el manual de atención al usuario que contempla responsables, múltiples canales, servicios de soporte y protocolos para la prestación de trámites y servicios durante todo el ciclo de vida de los mismos, adicionalmente se cuenta con el documento E202PR01 Procedimientos Manual de Atención al Ciudadano V00.</t>
  </si>
  <si>
    <t>Apoyo contractual eficiente-2020
1-	Fortalecer los procedimientos asociados a la contratación.
Para el primer trimestre se adelanta la actualización del compendio de modelos Ley 80 de 1993 como los documentos relacionados con procedimientos de contratación, ya que, éste contiene la información necesaria para llevar a cabo de manera precisa y eficiente, muchas de las tareas y actividades operativas que tienen asignadas las Direcciones u Oficinas. Asimismo, adelantar las gestiones requeridas para mantener actualizados los procedimientos y/o documentos, relacionados con el proceso de Gestión Contractual.
2-	Contribuir a un Minciencias más transparente.
Para este período se logra el 99% de los requisitos priorizados de transparencia, no se logra la meta del 100% teniendo en cuenta que de 83 requisitos uno se cumple parcialmente, no obstante, se relaciona el link en la sección de Transparencia Item No.8. Contratación, 8.1 Publicación de la información contractual, para este criterio debe publicar las aprobaciones, autorizaciones, requerimientos o informes del supervisor o del interventor, que prueben la ejecución de los contratos</t>
  </si>
  <si>
    <t xml:space="preserve">Apoyo Jurídico Eficiente – 2020
1-	Actualización normativa de cara al proceso de fusión de Colciencias en Minciencias y a las necesidades del Ministerio CTeI
Basado en el artículo 125 de la Ley 1925 de 2019, se dispuso la fusión de Colciencias al Ministerio de Ciencia, Tecnología e Innovación, por ello, dentro de la estrategia de actualización normativa se presenta este documento de avance sobre la normatividad general interna de Colciencias,  susceptible de actualización,  para su aplicación en el Ministerio de Ciencia, Tecnología e Innovación.
Para la elaboración del documento se tuvo en cuenta las resoluciones de la Secretaría General de Colciencias, de los años 2000 a 2019 y se procedió a clasificar las resoluciones de contenido general que podrían ser objeto de actualización; posteriormente, las normas se clasificarán por su temática y se analizará la pertinencia de la actualización de cada una de ellas, atendiendo a la estructura, funcionamientoy objetivos del Ministerio de Ciencia, Tecnología e Innovación.
2-	Contribuir a un Minciencias más transparente
De los dos requisitos priorizados para el primer trimestre se cumple con la totalidad de ellos llegando al 100% de la meta establecida.
La entidad cuenta con el criterio de promover espacios de diálogo y concertación con la ciudadanía de igual manera elaborar la normatividad, para cumplir con este requisito se hace publicación en la página web del Ministerio de Ciencia, Tecnología e Innovación.
Por otro lado, están los pagos por sentencias y conciliaciones en controversias contractuales el cual está soportado por la Resolución 0807 de 2019 Política de Prevención del Daño Antijurídico.
</t>
  </si>
  <si>
    <t>Gestión para un talento humano integro efectivo e innovador 2020
1-	La motivación nos hace más productivos
a)	La motivación nos hace más productivos 1A (MIPG Teletrabajo - Inducción y Reinducción)
Para esta iniciativa se alcanza el 45,28% los requisitos priorizados de acuerdo a lo reportado en el formato del indicador programático y con la ejecución de las siguientes actividades durante el primer trimestre del año en curso
Para el primer trimestre de 2020 Dirección de Talento Humano ha adelantado las gestiones pertinentes en relación con la el proceso de inducción y reinducción del Ministerio, dicha actividad está inmersa en la actividad N° 2 del Plan Institucional de Capacitación, dentro de las gestiones adelantadas se encuentran los ajustes realizados a la cartilla CONOCE MÁS DE COLCIENCIAS, en relación con la nueva estructura organizacional del Ministerio y la elaboración de la propuesta de evaluación de los servidores públicos para garantizar que dicho proceso se realice de forma eficiente y eficaz. Conjuntamente con el área de Comunicaciones se continuarán adelantando las gestiones requeridas para la diagramación de la carilla y llevar a cabo las sesiones de inducción a través del uso de las TIC. 
Adicionalmente se adelantaron gestiones relacionadas con la planeación de la implementación de la prueba piloto de Teletrabajo en el Ministerio a través de la 
circular (borrador) donde se debe revisar los posibles cargos teletrabajables. Dichos documentos serán presentados para la validación de la Oficina Asesora de Planeación y la aprobación de los miembros del Comité de Gestión y Desempeño Institucional.
Por otro lado, se modifica la fecha de inicio en el Plan Anual de Adquisiciones del proceso de contratación de la firma que llevara a cabo el diagnóstico e intervención del Clima y la Cultura Organizacional del Ministerio teniendo en cuenta las recomendaciones recibidas por parte de los miembros de la comisión de personal en relación con que dicho proceso inicie una vez se haya finalizado el proceso de incorporación se hayan realizado todas las gestiones en relación con la planta de personal.
En lo relacionado con el Plan de Bienestar e Incentivos con vigencia 2020, se obtuvo un cumplimiento del 100% de las actividades planeadas para el periodo comprendido entre enero- marzo, lo anterior teniendo en cuenta que se tenían programadas 10 actividades, las cuales fueron realizadas.
Así mismo y teniendo en cuenta la declaración de la emergencia sanitaria y las medidas adoptadas por el Ministerio, frente al riesgo de contagio por COVID-19 y que actualmente se están adelantando las gestiones necesarias para la contratación de las actividades del Plan de Bienestar con la Caja de Compensación Familiar en la sesión del pasado 27 de marzo se solicitó a los miembros del Comité de Gestión y Desempeño el ajuste del cronograma de ejecución de las actividades del Plan de Bienestar e Incentivos en cuanto a la programación de las siguientes actividades "Jornadas de sensibilización y voluntariado en cuidado animal" y "Talleres del chef para Servidores Públicos y sus familias" las cuales estaban programadas para el primer trimestre y de la cual se recibió aprobación para su desarrollo durante el segundo trimestre.
Después de obtener el diagnóstico de las necesidades de capacitación remitidas por cada una de las áreas se consolidó y generó el Plan Institucional de Capacitación 2020, el cual fue presentado y aprobado por parte de los miembros del Comité de Gestión y Desempeño Institucional.
Así mismo se adelantaron las gestiones requeridas para la proyección de la Resolución a través de la cual se adopta el Plan institucional de Capacitación PIC -2020.
En relación con las siguientes actividades que se encontraban planeadas para el primer trimestre de 2020:
1.Talleres sobre Gestión Documental (Conformación de expedientes- Virtuales, físicos- Conservación de expedientes y Administración de archivos)? puede ser programada durante el primer semestre de 2020.
2.Talleres sobre Gestión de Talento humano (Código de Integridad, comportamientos éticos, derechos humanos, Habilidades comunicativas y de relacionamiento inducción, e inducción), fueron reprogramadas para ejecución durante el segundo trimestre de 2020 teniendo en cuenta el proceso de transformación institucional y los movimientos de la planta de personal que se han venido realizando en la Entidad han implicado ajustes en los diferentes procesos y procedimientos que se encuentran relacionadas con las mencionadas actividades.
Así mismo se encuentra en revisión por parte de la oficina de gestión documental y la Dirección de Talento Humano la posibilidad de implementar de manera virtual estos talleres   teniendo en cuenta la emergencia sanitaria del país.
Adicional a esto se ha hecho gestión para llevar a cabo el proceso de contratación para la implementación de los cursos técnicos y el programa de Bilingüismo dentro de las que se encuentran la elaboración de estudios previos, estudio de mercado , solicitud de CDP.
El Plan anual de Seguridad y Salud en el Trabajo para vigencia 2020, obtuvo un cumplimiento del 100% de las actividades planeadas para el primer trimestre, lo anterior teniendo en cuenta que se tenían programadas 14 actividades, las cuales fueron realizadas en su totalidad.
La divulgación de los procedimientos Operativos Normalizados PONS de atención de Emergencias a toda la comunidad del Ministerio y la actividad relacionada con el seguimiento al cumplimiento del plan de inducción, reinducción y capacitación del SGSST requieren ser ejecutadas en forma presencial con los servidores y colaboradores de la Entidad,  por lo tanto se solicitó a los miembros del Comité de Gestión y Desempeño Institucional la modificación de la fecha en las que se dará cumplimiento a dichas actividades de tal forma que se reprogramaron para dar ejecución durante el segundo trimestre.
b)	La motivación nos hace más productivos 1B (MIPG - Méritos - Carrera – Estadísticas)
Esta iniciativa le aporta al indicador para este período el 36.22% mediante las siguientes gestiones en relación con el plan anual de vacantes:
Dando cumplimiento a los establecido en el Decreto 2226 de 2019,  por el cual se establece la estructura del Ministerio de Ciencia, Tecnología e Innovación y se dictan otras disposiciones y el Decreto 2227 de 2019 por el cual se suprime la planta de personal del Departamento de Ciencia, Tecnología e Innovación y se establece la planta de empleos del Ministerio de Ciencia, Tecnología e Innovación, estableció la planta de personal en 140 cargos de los cuales se encuentran vacantes con fuente de financiación 43 cargos vacantes definitivos.
La entidad adelantó las siguientes acciones:
-Proceso de incorporación de los servidores de carrera administrativa de COLCIENCIAS, al Ministerio de Ciencia Tecnología e Innovación.
Para adelantar el proceso de la provisión de vacantes definitivas mediante procesos de encargo o nombramientos provisionales, que el parágrafo segundo del artículo 1 de la Ley 1960 de 2019 que modificó el artículo 24 de la Ley 909 de 2004 dispuso lo siguiente
PARÁGRAFO 2. Previo a proveer vacantes definitivas mediante encargo o nombramiento provisional, el nombramiento o en quien este haya delegado, informara la existencia de la vacante a la Comisión Nacional del Servicio Civil a través del medio que esta indique.
En cumplimiento a lo anterior, se presentaron nueve (9) vinculaciones a la planta del Ministerio de Ciencia, Tecnología e Innovación en los siguientes niveles jerárquicos y dependencias.
Nivel Directivo (2 vinculaciones), Dependencias:
Despacho de la Ministra y Dirección de Capacidades y Divulgación de la Ciencia, la Tecnología y la Innovación CTeI
Nivel Asesor (6 vinculaciones), Dependencias:
Despacho de la Ministra (3 vinculaciones)
Despacho del Viceministerio de Conocimiento, Innovación y Productividad (1 vinculación)
Oficina Asesora Jurídica (1 vinculaciones)
Oficina Asesora de Comunicaciones (1 vinculación)
Nivel Técnico (1 vinculación), Dependencia:
Despacho de la Ministra
De conformidad con ley 909 de 2004, Decreto - ley 1567 de 1998 y la Circular No.20191000000117 del 29 de julio de 2019 de la CNSC, se realizó la realizo el proceso de encargos en el mes de enero y febrero, con los servidores públicos de carrera administrativa incorporados al Ministerio de los cuales 23 cumplieron con los requisitos establecidos en las mencionadas normas y el Manual de funciones adoptado por la Resolución No. 0008-2019 para ocupar las vacancias definitivas y posteriormente las temporales en los siguientes niveles jerárquicos:
Nivel profesional:
Profesional Especializado, Código 20208 Grado (4 Vacantes)
Profesional Especializado, Código 20208 Grado 17 (3 Vacantes)
Profesional Especializado, Código 20208 Grado 15 (6 Vacantes)
Nivel Técnico:
Técnico, Código 3100, Grado 16 (3 Vacantes)
Técnico, Código 3100, Grado 15 (2 Vacantes)
Nivel Asistencial
Secretario Ejecutivo, Código 4210, Grado 22 (2 Vacantes)
Secretario Ejecutivo, Código 4210, Grado 20 (1 Vacantes)
Auxiliar Administrativo, Código 4044, Grado 15 (1 Vacantes)
Los encargos se encuentran en las siguientes dependencias:
Dirección Administrativa y Financiera (4 Vacantes)
Dirección de Capacidades y Divulgación de la Ciencia, la Tecnología y la Innovación CteI (4 Vacantes)
Dirección de Inteligencia de Recursos de la Ciencia, la Tecnología y la Innovación CteI (5 Vacantes)
Dirección de Talento Humano (1 Vacantes)
Dirección de Transferencia y Uso del Conocimiento (1 Vacantes)
Dirección de Vocaciones y Formación en Ciencia, Tecnología e Innovación de la CteI (2 Vacantes)
Oficina Asesora de Planeación e Innovación Institucional (1 Vacantes)
Oficina de Tecnologías y Sistemas de la Información (2 Vacantes)
Secretaría General (2 Vacantes)
Así mismo, se adelantaron las gestiones relacionadas con los ajustes y parametrizaciones requeridas en cuanto a la nueva estructura de la planta del Ministerio en cuanto a la creación de los cargos en el WebSafi para garantizar todas las gestionares relacionadas con el proceso de nómina, solicitud de la firma en relación con la parametrización de los módulos requeridos por parte de la Dirección de Talento Humano para el seguimiento y registro de las actividades derivadas de los planes de la Dirección , entre los que se encuentran el plan de Bienestar e Incentivos, Plan Institucional de Capacitación y el Sistema de Gestión de Seguridad y Salud en el Trabajo, se adjunta correo de la reiteración de la Solicitud realizada a la firma Software House.
Al corte de este informe, fueron presentadas siete (7) desvinculaciones de servidores públicos motivadas por renuncia voluntaria a la planta del Ministerio de Ciencia, Tecnología e Innovación.
2-	La cultura de hacer las cosas bien
Con relación con el código de integridad se diligenció el instrumento del DAFP a través del cual se obtiene un autodiagnóstico de gestión del código de integridad para la vigencia 2020, dentro de los resultados obtenidos se evidencio que se logró un aumento de 2,7% en el resultado general pasando de un 92.1% en al año 2019 al 94.8% en la vigencia 2020, representando el 9.06% del indicador en general el cual sumado con  las dos estrategias 
La motivación nos hace más productivos 1ª (45,28%) y 1B (36,22%) dando como resultado final el (90,55%) 
3-	Contribuir a un Minciencias más transparente
Para el primer trimestre se alcanza el 97% de índice de transparencia de los 69 requisitos priorizados se ejecutaron 67 en su totalidad y 2 parcialmente sin alcanzar la meta del 100%, debido a que las capacitaciones relacionadas con el Código de Integridad, no se ejecutaron por el proceso de fusión de Departamento Administrativo a Ministerio de Ciencia, Tecnología e Innovación, mediante la Resolución No. 203 de 2019 se adoptó el Código de Integridad y se realizó informe de actividades en el marco de dicho código. Ambos documentos se encuentran en el sitio web del Ministerio.
El Procedimiento de ingreso o vinculación de servidores públicos se encuentra en ajustes para su publicación.</t>
  </si>
  <si>
    <t>Todo es Ciencia
Las iniciativas correspondientes al plan todo es ciencia como la formulación de política país para la comunicación pública y la divulgación de la CTeI, contenidos multiformato, activaciones regionales, entorno digital y proyectos especiales no presentan avances para el primer trimestre dado que los programas se encuentran en etapa de alistamiento.</t>
  </si>
  <si>
    <t>Apropiación Social de la CTeI
1-	Ideas para el Cambio – 2020
La iniciativa "Ideas para el Cambio", cuyo objetivo es apoyar procesos de apropiación social de la CTeI para la implementación de soluciones de Ciencia y Tecnología que den respuesta a retos nacionales mediante el trabajo colaborativo entre expertos en CTeI y organizaciones comunitarias. 
Para el primer trimestre se tenía programado el 2° Encuentro Nacional de Ideas para el Cambio en el Planetario de Bogotá, evento que tiene como objetivo intercambiar prácticas de Apropiación Social del Conocimiento mediante Ciencia, Tecnología e Innovación, desarrolladas en el marco de la cuarta versión del programa Ideas para el Cambio, titulada Ciencia y TIC para la Paz, pero atendiendo la responsabilidad social y personal, y acatando todos los lineamientos establecidos por el Gobierno Nacional para evitar la propagación del COVID-19, este evento fue aplazado.
Adicionalmente se presentan los planes operativos, de ejecución presupuestal y de apropiación social de las propuestas:
a) Agroecología y bosques análogos productivos como recurso para la gobernanza, sustentabilidad y soberanía alimentaria de comunidades vulnerables en el DRMI Barbacoas. -Fundación Biodiversa Colombia.
b) Implementación de un sistema fotovoltaico para la generación de energía eléctrica en la escuela de la vereda san miguel del municipio de Sardinata ? Norte de Santander. - Fundación de Estudios Superiores COMFANORTE
c) ¡Bailemos por la paz! Construcción colectiva de identidad cultural para una paz sostenible en la comunidad del Espacio Territorial de Capacitación y Reincorporación (ETCR) Jaime Pardo Leal y veredas circunvecinas. - Fundación Universitaria del Área Andina
d) Turismo comunitario y horticultura como una estrategia para el desarrollo rural de Florencia, Caquetá durante el posconflicto. - Universidad de la Amazonia.
e) Parque Kárstico El Peñón - Geoturismo y Geoeducación para la Geoconservació. - Universidad Industrial de Santander.
f) Co-creagua, comunidades creativas y comunicativas. - Universidad Nacional de Colombia.
g) Revaloración y recuperación de las variedades de la yuca y su riqueza biocultural través de las TICs en alianza con la comunidad de San Cayetano-Montes de María. - Universidad Nacional de Colombia.
h) Kiosco multi-servicios de energías renovables para la comunidad arhuaca de Gamake en Pueblo Bello, Cesar. - Universidad Central.
i) ¡Agua potable para todos! Acciones colectivas para la sostenibilidad del acueducto comunitario de la vereda Los Naranjales en Apartadó (Antioquia). - Universidad de Antioquia.
j) IUMA: Apropiación y transmisión de la identidad indígena a través de un Laboratorio de co- creación simbólica artesanal para el empoderamiento y sostenibilidad socio cultural de las mujeres indígenas Embera. - Universidad Católica de Pereira.
k) Fósiles que maravillan al mundo, turismo paleontológico en la zona norte del desierto de la Tatacoa, Centro Poblado La Victoria, Huila. - Colegio de Nuestra Señora del Rosario.
l) Diseño participativo de experiencias transmedia para la restitución de la memoria colectiva ferroviaria del barrio Café Madrid de la ciudad de Bucaramanga. - Universidad de Santander.
m) Biocompost para cultivos sostenibles. - Instituto Universitario de la Paz.
2-	Aprópiate - Política Nacional de Apropiación Social del Conocimiento – 2020
Para el primer trimestre se presenta la primera versión del documento de lineamientos  para la Política Nacional de Apropiación Social del Conocimiento mediante CTeI para revisión y aprobación de las diferentes áreas de Minciencias, adicionalmente propuesta de la actualización de los productos de apropiación social del conocimiento reportados en el modelo de medición de grupos e investigadores, en la actualidad se cuenta con 16 productos resultado de actividades de apropiación social de CTeI, sin embargo, a partir de un estudio de tipo cienciométrico realizado en el 2019, se identificó la necesidad de cualificar los productos para que éstos respondan a un ejercicio intencionado de apropiación social del conocimiento. Luego de la revisión y análisis de lo reportado, se inicia el proceso de actualización de los productos, se consideran productos resultado de procesos de apropiación social del conocimiento, aquellos que implican que la ciudadanía intercambie saberes y conocimientos de ciencia, tecnología e innovación para abordar situaciones de interés común y proponer soluciones o mejoramientos concertados, que respondan a sus realidades. 
La apropiación social del conocimiento convoca la participación ciudadana de investigadores, comunidades, líderes locales, gestores de política, empresarios, entre otros, para gestionar, producir y aplicar la ciencia en su cotidianidad, y así, contribuir al mejoramiento de las condiciones de vida a partir del diálogo de saberes y la construcción colectiva del conocimiento. 
Desde Minciencias se comprende que la Apropiación Social del Conocimiento que se genera mediante la gestión, producción y aplicación de ciencia, tecnología e innovación, es un proceso que convoca a los ciudadanos a dialogar e intercambiar sus saberes, conocimientos y experiencias, generando entornos de confianza y equidad para transformar sus realidades y propiciar bienestar social.
En consecuencia, el enfoque define unos principios rectores, propuestos en la política nacional de apropiación social del conocimiento mediante CTeI, los cuales orientan el desarrollo de procesos participativos y colectivos en torno a los saberes y conocimientos sociales y científico- tecnológicos. 
A partir de los principios de la apropiación social del conocimiento, se reconoce que la ciencia, la cultura y la sociedad se encuentran entrelazadas en la vida diaria, en donde cada una se nutre de las otras y se complementan. 
3-	Centros de ciencia - Infraestructura – 2020
Durante el primer trimestre se ha adelantado el proceso de reconocimiento de 3 Centros de ciencia: Fundación Andoke, la Fundación zoológico de Cali y el Jardín Botánico de Cartagena. Los documentos que soportan estos acompañamientos presentan los avances de estos procesos de solicitud de reconocimiento a través de una autoevaluación que busca que cada Centro de Ciencia establezca el desempeño, los logros y la calidad del desarrollo de sus programas y actividades en ASCTI, de tal forma que el reconocimiento de los Centros de Ciencia se vea como un importante motor para la generación de la Cultura de CTeI, no solo de las actividades misionales que ellos desarrollan, sino también de la formación de capacidades, la consolidación de las instituciones en sí mismas, y la obtención de mayor visibilidad social.
4-	A Ciencia Cierta – 2020
Minciencias a través del programa A Ciencia Cierta busca promover el fortalecimiento de experiencias ciudadanas y/o comunitarias a partir de la identificación y el reconocimiento de prácticas en donde la incorporación y aplicación del conocimiento científico y tecnológico han mejorado, optimizado o transformado un proceso en beneficio de la sociedad, enmarcado en el objetivo 5 del Plan Estratégico Institucional 2019-2022 “Generar una cultura que valore, gestione y apropie la CTeI”. Durante sus distintas versiones el programa A Ciencia Cierta ha contribuido con las metas de la Agenda 2030 Transformando Colombia, frente a distintos Objetivos de Desarrollo Sostenible. Se considera que con el desarrollo de la quinta versión del programa, se aportará al avance en el cumplimiento del objetivo 1: Fin de la pobreza que propone poner fin a la pobreza en todas sus formas en todo el mundo, objetivo 11: Ciudades y comunidades sostenibles en el cual se pretende lograr que las ciudades y los asentamientos humanos sean inclusivos, seguros, resilientes y sostenibles, y el objetivo 12: Producción y consumo responsable el cual busca garantizar modalidades de consumo y producción sostenible, a través de la temática de Desarrollo Local. Así mismo, esta temática se alinea con las recomendaciones de la Misión de Sabios, específicamente en relación con el reto de Colombia equitativa. Para el abordaje de la temática de esta quinta versión, el desarrollo local es entendido como un proceso de cambio estructural generado a partir de la implementación de acciones y dinámicas intencionadas hacia el logro de objetivos y metas comunes para el bienestar y la convivencia de los grupos sociales que comparten un territorio. Estas acciones y dinámicas giran en torno al aprovechamiento que dichos grupos sociales pueden realizar de los recursos humanos, materiales y naturales presentes en su contexto.
Para el primer trimestre se realizó la evaluación de 11 informes de supervisión de l5 que estaban programados.
Los informes de supervisión evaluados corresponden a las siguientes comunidades:
1. Asociación Minga de Campesinos La Orquídea
2. Asociacion de Mujeres Dios con Nosotros
3. Grupo Ecológico Reverdecer Laboyano
4. Asociación de Mujeres Rurales de Almaguer
5. Asociación para el Desarrollo Integral Humano y Sostenible Akayu
6. Asociación de Agricultores, Productores Pecuarios, Piscicultores y Ambientalistas De Pasifueres -ASOPASFU-
7. Junta de Acción Comunal Vereda El Carmelito- Patía
8. Asociación de Productores Agropecuarios de la Vereda Brasilar - ASOBRASILAR
9. Asociación de Usuarios del Acueducto Aguas del Volcán
10. Consejo Comunitario Negros Unidos
11. Comité de Vigilancia y Conservación del Medio Ambiente de Pescadores Artesanales de Caño Grande
5-	Red Colombiana de Información Científica – 2020
Para el primer trimestre se presenta el documento con el avance de la vinculación de nuevas entidades a RedCol.
Es así como los equipos técnicos de universidades e institutos y centros de investigación del Valle de Cauca y Santander recibieron el taller durante el 2019: “Directrices para repositorios institucionales de investigación de la Red Colombiana de Información Científica”, y “Arquitectura de la información y estructuración de metadatos para productos de investigación en el marco de la ciencia abierta” esto se realizó en el marco del taller Gestión de la Información Científica, el que se presentó las directrices de repositorios de investigación para revistas.
También se presentó la política de apropiación social del conocimiento y la estrategia de difusión todos es ciencia y el taller “Lineamientos técnicos para la comunicación de la ciencia y la divulgación científica.
En cuanto a la infraestructura se encuentra habilitada para cosechar 38 repositorios y permitir la lectura desde la referencia, con respecto a esto se publicaron las “Directrices para repositorios institucionales de investigación de la Red Colombiana de Información Científica (RedCol) 2020, en el link https://redcol.readthedocs.io/es/latest/.  Estos estándares permitirán consolidar una oferta de la producción científica del país para lograr dar visibilidad y acceso a la información científica nacional, facilitando la inclusión en redes internacionales a través de la estandarización e interoperabilidad de los diferentes repositorios de las instituciones, entendidos como “aquel conjunto de servicios prestados por las universidades y centros de investigación a su comunidad para recopilar, gestionar, difundir y preservar su producción científica a través de una colección organizada, de acceso abierto e interoperable”.
La Batería de métricas de la RedCol, se ha iniciado con estadísticas básicas como: cantidad de publicaciones por repositorio: estos resultados muestran el contenido de los repositorios con los registros validados por la plataforma, es decir que cumplen las directrices (estándares técnicos) para repositorios institucionales de investigación de Minciencias</t>
  </si>
  <si>
    <t>Posicionamiento, visibilización y articulación de la CTeI con actores internacionales
1-	Formulación y diseño de política de la internacionalización de la CTeI y diplomacia científica
Para el primer trimestre se realizó el diagnóstico de formulación y diseño de la política que dio como resultado la elaboración del plan de trabajo para ejecutarlo desde abril, esta herramienta permite ordenar y sistematizar la información relevante para lograr la meta propuesta. 
A continuación se detallan las principales actividades que comprenden el plan de trabajo:
•	Diagnóstico de los antecedentes de políticas públicas de internacionalización de CTeI, diplomacia científica, diagnóstico e instrumentos de políticas anteriores o en curso, como organizativos, programáticos, legales y financieros.
•	Verificar los actores del SNCTeI regionales, nacionales e internacionales. 
•	Revisión de informes de gestión de la Oficina de Internacionalización.
•	Definir los escenarios de participación internacional de CTeI.
•	 Constituir alianzas estratégicas internacionales, nodos, redes convenios, entre el Ministerio de Ciencia y Tecnología e Innovación con entes que posean  contratos vigentes o terminados.
•	Identificar los países que aplican la diplomacia científica  en CTeI 
•	Análisis de información disponible en la Misión de sabios y el Libro verde
•	Crear un repositorio donde se disponga de la información disponible.
2-	 Fomento de la internacionalización de la CTeI y diplomacia científica
En el primer trimestre se realizó la planeación para la estructuración y formación de tres (3) nodos de diplomacia científica, a través de un plan de trabajo en el cual se definirán las necesidades de cooperación internacional usando los procedimientos de Asistencia Internacional - Alianzas estratégicas - Bilateral - Comixtas - Estrategias regionales – Triangular y así definir las estrategias para la estructuración y creación de los nodos propuestos para el año 2020 con contactos potenciales  para realizar las actividades relacionadas
3-	Producción asociada y circulación de productos comunicativos en escenarios internacionales
El primer trimestre del año 2020 se definió cómo se realizaría la gestión para realizar dos (2) coproducciones con aliados internacionales con temáticas CTeI (Editorial, audiovisual, radiofónico entre otros) y/o circulación de productos comunicativos en medios y redes internacionales, para lo cual se hizo un cronograma que servirá de herramienta para ordenar y sistematizar la información relevante con el fin de lograr cumplir con la meta propuesta
4-	Apoyo a mecanismos para el fortalecimiento de proyectos de investigación entre Colombia y otros países
Para el cierre del primer trimestre y teniendo en cuenta los cambios ocurridos por el COVID-19 la convocatoria 873 de 2020 de movilidad con Europa saca una adenda donde se enuncian las nuevas fechas de cierre de los capítulos 1 con ECOSNORD y 4 con TUBITAK. Respecto a los capítulos 2 con DAAD y 3 con BMBF, adicionalmente se adjuntan los soportes donde se evidencia los intercambiados con ECOSNORD y TUBITAK donde se acuerda el cambio de cronograma.
5-	Posicionamiento de Colombia como destino internacional estratégico para el desarrollo de actividades de CTeI, a través de la participación en conferencias bilaterales y multilaterales internacionales.
Para este trimestre se presenta cronograma de desarrollo de actividades de presencia y/o participación en escenarios internacionales teniendo en cuenta la planeación realizada para el año 2020. Una parte importante de las actividades no tienen fecha definida debido a la emergencia global por COVID-19 y otras que ya fueron expresamente aplazadas. Por otro lado se presenta la la agenda del Kick-off Meeting de la reunión en Madrid del Proyecto ResInfra del Programa H2020 y una presentación de compromisos respecto a la Misión a Washington, entre los que se mencionan:
-	Definir con la Misión la estrategia para la inclusión de los temas de CTeI en las Agendas de la OEA.
-	Definir el tipo de cooperación técnica que la Misión podría gestionar para el apoyo a la formulación de la Política Pública de CTeI.
-	Definir el número de participantes, las temáticas de investigación y las posibles fechas para la realización de las pasantías
6-	Implementación de instrumentos de la internacionalización de la CTeI y diplomacia científica
A la fecha de este informe no se terminado la tarea.</t>
  </si>
  <si>
    <t>Gestión del FCTeI del SGR - 2020</t>
  </si>
  <si>
    <t>Implementación del plan bienal de convocatorias del FCTeI del SGR</t>
  </si>
  <si>
    <t>Gestión de la Secretaría Técnica del FCTeI del SGR</t>
  </si>
  <si>
    <t>1-	Incentivos tributarios en CTeI
•	Convocatoria para el acceso a beneficios tributarios por donaciones al FFJC 2020
A la fecha no hay base de datos, dado que no ha salido este beneficio tributario al publico
•	 Convocatoria para el acceso a beneficios tributarios por donaciones al FFJC 2020
Para el primer trimestre se adelanta el Decreto que describe el aporte de la iniciativa al cupo de beneficio tributario, a la fecha de este informe aún no se encuentra firmado, dado que fue aprobado por el CNBT en el Consejo que se llevó a cabo el 25 de febrero y en este momento se encuentra en consulta ciudadana. Por otro lado, se espera sacar la convocatoria una vez el Decreto este firmado, en este momento se encuentran en construcción los TDRs. 
•	Convocatoria para el registro de propuestas que accederán a la exención del IVA.
Esta convocatoria tiene como fin calificar proyectos formulados como de investigación científica, desarrollo tecnológico e innovación cuyo propósito sea la obtención de resultados relevantes para el desarrollo del país y fortalecer las capacidades de las instituciones de educación y centros de investigación y desarrollo reconocidos por Minciencias.
Para el primer trimestre se encuentra abierta la convocatoria 853 donde se registran propuestas que accederán a la exención del IVA, para este período se encuentra participando el proyecto de investigación básica cuyo título es “Ampliación del conocimiento geo científico integral del territorio nacional en geología, geofísica y geoquímica, para construir modelos del subsuelo colombiano encaminados al entendimiento de los fenómenos geológicos necesarios para el desarrollo económico y social del país.”
•	Convocatoria para el registro de propuestas que accederán a los ingresos no constitutivos de renta año 2019
El objetivo de esta convocatoria es estimular la inversión en Actividades de Ciencia, Tecnología e Innovación (ACTeI) y la participación de contribuyentes de renta, entidades y personas naturales en la ejecución directa de labores de carácter científico en el marco de proyectos de Ciencia, Tecnología e Innovación para que dichos recursos sean declarados como Ingresos No Constitutivos de Renta y/o Ganancia Ocasional según los establecido en el artículo 57-2 del Estatuto Tributario.
Para este período se encuentra abierta la convocatoria 854 con los proyectos en trámite para acceder al beneficio de Ingresos No Constitutivos de Renta:
•	Atlas visual de la memoria repositorio digital de memorias
•	Colonización e infección por bacterias sensibles y resistentes a betalactámicos en una cohorte en Hemodiálisis: un enfoque desde las IAAS y la comunidad.
•	Poshumanismo y cultura ancestral en las obras de ciencia ficción de Daína Chaviano, René Rebetez, Angélica Gorodischer y Edmundo Paz Soldán.
•	Desarrollo de agentes de recubrimiento (coating - release) a partir de poliaminas catiónicas y emulsiones de aceites vegetales, para su comercialización en el sector papelero en la línea tissue.
•	Bioproceso a escala piloto para la generación de levadura alta en prolina, con aplicación en masas dulces y congelada
•	Desarrollo de un prototipo fitoterapéutico basado en triterpenos encapsulados en nanovehículos para el tratamiento de la diabetes mellitus tipo 2
•	Convocatoria para el registro de propuestas que accederán a los ingresos no constitutivos de renta año 2020
Por medio de esta convocatoria se califican proyectos formulados como de investigación científica, desarrollo tecnológico e innovación cuyo propósito sea la obtención de resultados relevantes para el desarrollo del país y fortalecer las capacidades de las instituciones de educación y centros de investigación y desarrollo reconocidos por Minciencias.
•	Convocatoria para el registro de Proyectos de Empresas Altamente Innovadoras que aspiran a obtener Beneficios Tributarios por inversión en CTeI 2020
A través de esta convocatoria se busca estimular la inversión privada en actividades de Ciencia, Tecnología e Innovación (ACTeI) mediante el registro y calificación de los proyectos de Investigación Científica, Desarrollo Tecnológico e Innovación y cuya inversión será realizada durante el año 2020 y vigencias fiscales futuras, y asignar los respectivos cupos para que las Empresas Altamente Innovadoras, reconocidas por MinCiencias, que realicen dichas inversiones, puedan acceder a un cupo de deducción en renta del 100% de la inversión, para este trimestre no hay gestión dado que la convocatoria abre en el tercer trimestre de esta vigencia.
•	Convocatoria para el registro de proyectos que aspiran a obtener beneficios tributarios por inversión en CTeI a partir del año 2020
Su Objetivo es estimular la inversión privada en Actividades de Ciencia, Tecnología e Innovación (ACTeI) mediante el registro y calificación de los proyectos de investigación científica, desarrollo tecnológico e innovación, cuya inversión será realizada durante el año 2020 y vigencias fiscales futuras inclusive, y asignar los respectivos cupos para que los contribuyentes del impuesto de renta que realicen dichas inversiones, puedan acceder a un cupo de deducción en renta del 100% de la inversión.
Actualmente se encuentra la abierta la convocatoria 869 en la cual se encuentran  20 proyectos que están en evaluación para ser presentados en en el próximo Consejo Nacional de Beneficios Tributarios.
•	Convocatoria para el registro de proyectos que aspiran a obtener créditos fiscales por inversión en proyectos de CTeI a partir del año 2020.
El decreto que reglamenta el aporte de la iniciativa al cupo de beneficio se encuentra en consulta por la ciudadanía hasta el mes de abril.</t>
  </si>
  <si>
    <t>Invitación a presentar proyectos que contribuyan a la solución de problemáticas actuales de salud relacionadas con la pandemia de COVID-19
Con base en la problemática de salud relacionada con el COVID – 19, se tuvo que modificar la asignación de instrumentos en Ciencia, Tecnología y considerando la resolución número 385 de 2020 del Ministerio de Salud y Protección Social – MSPS con la cual se declara la emergencia sanitaria por causa del COVID-19 estableciendo unas medidas para hacer frente al virus, así como la información reportada por el Instituto Nacional de Salud de Colombia de fecha (23/03/2020, 12:00 m) en la que se registra 181 países de casos confirmados, con un número total de casos positivos registrados en Colombia de 277, y tres víctimas fatales confirmadas, reflejando un comportamiento equivalente a un incremento de 10 veces el número de casos confirmados a 18 de marzo de 2020, lo que muestra una tendencia hacia el aumento de la problemática, por lo que se hace necesario tomar medidas de contención de la enfermedad que sean efectivas. De acuerdo con el panorama de la epidemia del COVID – 19 y teniendo en cuenta que las temáticas en salud para ser abordadas desde la CTeI estarían siendo cubiertas con los 52 proyectos financiados del banco definitivo de elegibles de la convocatoria 844-2019, se solicita a este comité, direccionar los recursos asignados en investigación traslacional por $12.000 millones; medicina personalizada por $2.000 millones; y desarrollo tecnológico e innovación en ciencias de la salud por $6.700 millones, para que desde grupos de investigación de IES y centros de investigación y desarrollo tecnológico se atienda la problemática actual de salud pública generada por la pandemia del COVID – 19. Se presenta la propuesta modificada de instrumentos en Ciencia, Tecnología e Innovación CTeI para la vigencia.
Esta iniciativa tiene un presupuesto de $26.000 millones, de los cuales con recursos FIS se apropian $20.700 millones y de recursos Minciencias $5.300 millones.
-	Proyecto banco convocatoria 863 el apoyo de proyectos de desarrollo y validación pre comercial y comercial de prototipos funcionales de tecnologías de alto riesgo tecnológico y alto potencial comercial 2019
Dado que esta convocatoria inicia su ejecución en el segundo trimestre, no presenta avance.</t>
  </si>
  <si>
    <t>Convocatoria para el fortalecimiento a empresas de base científica, tecnológica e innovación
El objetivo de es fortalecer la transferencia de conocimiento y tecnología, mediante el apoyo a la creación de Spin-off, el fortalecimiento de sus modelos de negocio, canales de comercialización y cadena productiva, en beneficio del incremento de los índices de innovación y competitividad del país. En la actualidad el equipo técnico de la dirección de trasferencia y Uso de Conocimiento se encuentra elaborando los términos de referencia del instrumento para Fortalecer la transferencia de conocimiento y tecnología, mediante el apoyo a la creación de Spin-off.  Se espera abrir la convocatoria en el segundo trimestre de 2020</t>
  </si>
  <si>
    <t xml:space="preserve">Seguimiento a Expediciones Científicas
El formato de soporte al indicador programático contiene información relacionada con el nombre, lugar, fecha, entidades ejecutoras, resultados esperados y objetivo general de las  expediciones que estaban programadas para el primer trimestre y que por los temas asociados al COVID-19 fueron aplazados, dichas expediciones son:
-	Expedición histórica Chapman, bases para el desarrollo del aviturismo en Colombia, esta expedición busca generar información científica histórica y actual de aves de Colombia que permita identificar trayectorias de cambios genéticos y de distribución geográfica, además de generar un modelo de apropiación e innovación social en aviturismo, en el marco del Programa Colombia Bio, los aliados para esta expedición son el Instituto de Investigación de Recursos Biológicos Alexander von Humboldt y  Instituto de Ciencias Naturales de la Universidad Nacional de Colombia
-	Expedición Bocas de Sanquianga
Con esta expedición se busca caracterizar la biodiversidad en Bocas de Sanquianga- Nariño, como parte del plan de expediciones en el Pacífico Colombiano, y la generación de información genética y taxonímica de la biodiversidad de la zona, en el marco del Programa Colombia Bio, las entidades aliadas a esta convocatoria son la Comisión Colombiana del Océano. Universidad Nacional de Colombia Sede de Presencia Nacional-Tumaco.
-	Expedición Binacional
Caracterización de la diversidad biológica de la cuenta media del rio Putumayo en la frontera Colombia-Perú y fortalecer las capacidades de las comunidades locales en cuanto al seguimiento, control y aprovechamiento sostenible de los recursos biológicos, en el marco del Programa Colombia Bio, hará parte de esta convocatoria el Instituto de Investigaciones de la Amazonía Peruana.
-	Apoyo a Colecciones Biológicas
En el marco del desarrollo de la Convocatoria Nº 866-2019 denominada “Convocatoria Expediciones Científicas Nacionales y Fortalecimiento de Colecciones Biológicas”, se contempló la Modalidad Nº 2 “Fortalecimiento de colecciones biológicas” con el propósito apoyar cuatro (1) colecciones biológicas nacionales. Esta modalidad incluyó la estandarización y publicación de registros biológicos a través del Sistema de Nacional de Información sobre Biodiversidad – SiB Colombia. Por otra parte, a través del Proyecto de Inversión identificado con BPIN 2019011000124 denominado “Incremento de las actividades de ciencia, tecnología e innovación en la construcción de la bioeconomía a nivel nacional” se identificó como un producto “Servicio de apoyo para la curaduría de colecciones biológicas”, para el cual, con los recursos aprobados para la vigencia 2020, se espera financiar una propuesta relacionada con el fortalecimiento de colecciones. Dicha colección será seleccionada del banco de elegibles de la Convocatoria 866-2019 mencionada previamente. Así las cosas, con los mecanismos antes descritos se espera realizar el fortalecimiento de cinco (5) colecciones biológicas. Ahora bien, en lo concerniente al primer trimestre del año 2020 y respecto a la Convocatoria 866-2019, se cuenta con la publicación del banco de preliminar de elegibles realizada el pasado 13 de marzo de 2020, en donde se evidencian los siguientes resultados
-	Estrategias de comunicación con enfoque en ciencia, tecnología y sociedad implementadas
En el marco del Proyecto de inversión se contemplan dos (2) actividades a saber: a) Elaboración de material multiformato y b) Divulgación del material multiformato, el cual se encuentra directamente relacionada con los procesos de gestión de conocimiento de Colombia BIO enmarcados en el desarrollo de expediciones científicas. Adicionalmente, se espera contar con el apoyo del área de Comunicaciones del Ministerio para establecer con dicho recurso cuál será la estrategia más apropiada (contenido editorial, audiovisual, radio, infográfico e.t.c.), toda vez que para la vigencia 2020 se espera contar con el desarrollo de 14 expediciones científicas y fortalecimiento de 5 colecciones, con lo cual, se contará con información de vital importancia para ser divulgada a la comunidad en general. 
-	Convocatoria en Bioeconomía Colombia-Alemania
De conformidad con el Workshop en Bioeconomía realizado entre Colombia y Alemania el pasado 26 y 27 de noviembre de 2019, en el cual participaron un total de 47 personas (entre nacionales y extranjeros) de entidades como: Embajada de Alemania, DLR-PT/ Oficina Internacional, PTJ, Instituto Leibniz, DAAD, Universidad de Freiburg, German Collection of Microorganisms and Cell Cultures DSMZ, Minciencias (en ese momento Colciencias), Universidad Javeriana, Universidad Nacional, Instituto Humboldt, entre otras, se priorizaron los siguientes temas, los cuales se tendrán en cuenta para la Convocatoria en Bioeconomía: 
• Descubrimiento, utilización y producción de metabolitos secundarios para aplicaciones industriales (por ejemplo, protección de plantas, productos farmacéuticos). 
• Microorganismos para mejorar la productividad de la planta. 
• Desarrollo de tecnología para la valorización de los desechos / biomasa de la producción agrícola (incluida la restauración ambiental). 
• Identificación de productos forestales sostenibles y mejora de las cadenas de valor.
• Impactos económicos, sociales y ambientales locales e internacionales de la agricultura frente a los ecosistemas forestales naturales (economía de la frontera de la deforestación). 
• Integración de mercado de tecnologías de productos bioeconómicos (altos) (perspectivas de negocio). </t>
  </si>
  <si>
    <t>JOVENES INVESTIGADORES
1-	Diseño, ejecución y evaluación de política pública e instrumentos del programa
Para este primer trimestre se inicia el cumplimiento de la meta programática con el aporte de 2  Jóvenes investigadores e innovadores apoyados por Minciencias y aliados a través del convenio suscrito con ECOPETROL.
Para este período se adjunta el informe final de la situación de los niños y jóvenes a partir del proyecto “Apoyo técnico y conceptual al programa Jóvenes Investigadores e Innovadores en la identificación de las diferentes fuentes de información a partir de las cuales se pueda conformar una base de datos estadísticos sobre la situación actual de los jóvenes del país
2-	 Convocatoria para el fortalecimiento de proyectos de CTeI en ciencias de la salud con talento joven e impacto regional – 2020
MinCiencias y el Ministerio de Salud y Protección Social definieron la asignación de recursos donde se busca promover acciones dirigidas a afrontar los retos del país en materia de salud, mediante el fortalecimiento de proyectos de investigación en ciencias de la salud.
El objetivo es fortalecer proyectos de investigación en ciencias de la salud, a partir de la vinculación de jóvenes con excelencia académica y la integración del enfoque de apropiación social del conocimiento mediante la ciencia, la tecnología y la innovación, que contribuyan al mejoramiento de las condiciones de salud de los ciudadanos a nivel regional.
Teniendo en cuenta la contingencia a nivel mundial con el COVID 19, se presentó la propuesta de modificar la apertura de la convocatoria para el segundo trimestre de 2020,  la cual fue aprobada
3-	Pasantías internacionales de CTeI para jóvenes pregrado ejecutadas por aliados
Una de las estrategias del Ministerio de Ciencia Tecnología e Innovación desde la Dirección de Vocaciones y formación en CTeI es la implementación de pasantías internacionales de investigación a través de las cuales se ofrece una experiencia de investigación a estudiantes de pregrado en áreas de interés para el país, con el fin de promover la vocación científica en jóvenes, facilitar su inserción redes internacionales de conocimiento y fortalecer una cultura que valore el conocimiento. Desde el año 2019 se vienen gestionando distintas alianzas que han continuado en el primer trimestre de 2020 las cuales se relacionan a continuación: 
•	Pasantías de investigación en Brasil: Se está adelantando la elaboración y firma del convenio con la Asociación Colombiana de Universidades – ASCUN, que tiene con objeto aunar esfuerzos técnicos, financieros y administrativos para gestionar la realización de pasantías de investigación de jóvenes colombianos en instituciones de educación superior en Brasil, para movilizar 38 estudiantes 
•	Pasantías de investigación en Canadá: Se está adelantando la elaboración y firma del convenio con MITACS, que es una organización canadiense de investigación sin fines ánimo de lucro que, en asociación con la academia de ese país, la industria privada y el gobierno, opera programas de investigación y capacitación en campos relacionados con la innovación industrial y social. Bajo esta alianza se espera que 20 estudiantes realicen la pasantía de investigación.
•	Pasantías de investigación en Estados Unidos: Se está gestionando la elaboración del convenio que tiene como objeto aunar esfuerzos técnicos, administrativos y financieros para conformar el Fondo Semilla Colombia - MINCIENCIAS y Universidad Nacional de Colombia en el marco del programa MISTI (MIT International Science and Technology Initiatives) del Instituto de Tecnología de Massachusetts - MIT de los Estados Unidos de América y así apoyar la cooperación científica y tecnológica en determinados ámbitos de interés entre las partes. En el marco de este convenio se van a apoyar 6 Estancias en investigación para docentes MIT y UNAL, 6 Estancias en investigación para estudiantes de postgrado MIT y UNAL, y Minciencias apoyará 6 Becas pasantía en investigación para estudiantes de pregrado de la UNAL. 
•	Pasantías de investigación en Alemania: Elaboración y firma del convenio con la Fundación de Ciencia y Tecnología Colombo Alemana - FunCyTCA la cual cuenta con programas de becas que tienen como propósito promover la innovación tecnológica y científica para contribuir al fortalecimiento de la competitividad en Colombia. El objetivo de este convenio es el de aunar esfuerzos técnicos, administrativos y financieros, para la implementación de pasantías internacionales de investigación e innovación en Alemania en el marco del programa Nexo Global de Minciencias, para movilizar 12 estudiantes.
Es importante mencionar que la elaboración de los convenios se ha visto retrasada por aspectos asociados con el alza en las divisas extranjeras (dólar Estados Unidos, dólar canadiense, euro) por otra parte, la pandemia global ocasionó que en los distintos países se tomaran medidas de aislamiento social, cierre de aeropuertos internacionales, suspensión de actividades presenciales, entre otras. Al cierre de la presentación del presente informe no se tiene una prospectiva clara sobre el comportamiento de la economía y el desarrollo de la pandemia. Sin embargo, se prevé que estas situaciones afectarán el desarrollo de las pasantías internacionales de investigación en el año 2020.
4-	Convocatoria Beca pasantía Nacional Centro de Memoria Histórica
Para el primer trimestre se da apertura a la convocatoria hacia una mayor compresión del conflicto armado, las víctimas y el conflicto armado, las víctimas y el conflicto armado para esto se suscribió un convenio especial de cooperación entre el Centro de Memoria Histórica, Minciencias y la Fiduprevisora como administradora del Patrimonio Autónomo del Fondo Francisco José de Caldas, en el cual permitirá desarrollar proyectos y actividades de investigación sobre el conflicto armado de las víctimas, paz y reconciliación cuyos resultados contribuyan a la apropiación social y generación de nuevo conocimiento.
5-	Convocatoria Jóvenes Investigadores de Medicina (Alianza Minciencias, ASCOFAME, ICPC)
El objetivo de esta convocatoria es fomentar la vocación científica en investigación de jóvenes profesionales en medicina o estudiante de medicina que se encuentre finalizando el internado, a través de la realización de una beca pasantía durante la ejecución del Servicio Social Obligatoria (SSO), en alianza con grupos de investigación, desarrollo tecnológico o de innovación, con reconocimiento vigente por MINCIENCIAS a la fecha de cierre de la convocatoria
Debido a lo anterior, se suscribió el Convenio de aportes con el ICPC de Pfizer (Instituto Científico Pfizer de Colombia – ICPC), la Asociación Colombiana de Facultades de Medicina – ASCOFAME, y la Fiduciaria la Previsora S.A. actuando como vocera y administradora del Patrimonio Autónomo Fondo Nacional de Financiamiento para la Ciencia, la Tecnología y la Innovación “Francisco José de Caldas”.
Con esta perspectiva, Jóvenes Investigadores de MINCIENCIAS en conjunto con el Instituto Científico Pfizer Colombia – ICPC y la Asociación de Facultades de Medicina - ASCOFAME, entregará becas – pasantía gracias al éxito de la prueba piloto - convocatoria 813-2018, para el desarrollo de pasantías de profesionales en medicina avalados por centros de investigación en alianza con grupos de investigación reconocidos por MINCIENCIAS que cuenten con una plaza para el Servicio Social Obligatorio (SSO) aprobadas por las Secretarias Departamentales de Salud o la Secretaria Distrital de Salud de Bogotá, avalada por el Ministerio de Salud y Protección Social, y a su vez permitan la vinculación de los jóvenes profesionales que realizan su formación en IES adscritas a ASCOFAME. Los jóvenes deben pertenecer a Facultades de medicina afiliadas a ASCOFAME.
6-	Proyecto especial gestión para la innovación de jóvenes (Alianza Minciencias - SENA).
Minciencias en alianza con el Servicio Nacional de Aprendizaje SENA busca articular sus estrategias y programas a fin de promover, potenciar y fortalecer los programas de investigación, desarrollo tecnológico e innovación del SNCTel.
A través del convenio No 593/186, se desarrollan actividades para fortalecer el sector empresarial a diferentes actores del SNCTel, tales como Pymes, IES, Grupos de Investigación, Centros de Investigación y Desarrollo Tecnológico desarrollar capacidades de investigación aplicada en los Centros de Formación del SENA, promover la cultura de la innovación y la competitividad del país y apoyar la ejecución de proyectos de CTel que beneficien.
A través de la Dirección de Mentalidad y Cultura desarrolla acciones encaminadas a generar  capacidades de gestión de la innovación empresarial y el desarrollo tecnológico en el sector productivo, en entidades del SNCTeI y en instructores y aprendices del SENA que se constituyan en multiplicadores de la cultura de la innovación, de la misma forma a Implementar estrategias de transformación cultural, educación, participación y trans- ferencia de conocimientos, para la creación de capacidades de gestión a nivel local y regional desde sus necesidades, potencialidades y oportunidades, contribuyendo así a la Apropiación Social de la Ciencia y la Tecnología, fortalecer procesos de aprendizaje, reflexión y desarrollo de competencias para la vida en los aprendices e instructores SENA con la formación de grupos de pensamiento.
Para lograr estos propósitos, se plantean 3 estrategias de las cuales una de ellas va dirigida a: "El fortalecimiento de gestión pedagógica y formación en competencias para la CTel en jóvenes", misma que desde el 2017 ha sido liderada por la Universidad Politécnica de Valencia - UPV, quien formó a 243 instructores y 486 aprendices, donde fortalecieron sus procesos de aprendizaje, reflexión y desarrollo de competencias y herramientas para la innovación a través de proyectos de investigación e innovación.
Por lo anterior, continuar con este proceso es fundamental en la medida que involucra a instructores y aprendices SENA, quienes por un lado serán multiplicadores de las herramientas y competencias, y, por otro, aportan a la consolidación de grupos de cono- cimiento a través del desarrollo de proyectos de investigación e innovación pertinentes a las realidades y necesidades de las regiones a la cuales pertenecen.
7-	Apoyo Concurso Otto de Greif JII
Concurso Nacional Otto de Greiff es un certamen creado por la Universidad Nacional de Colombia, en un esfuerzo conjunto con la Universidad de Antioquia, la Universidad de los Andes, la Universidad Pontificia Bolivariana, la Universidad EAFIT, la Pontificia Universidad Javeriana, la Universidad del Norte, la Universidad del Rosario, la Universidad Industrial de Santander y la Universidad del Valle, con el fin de fortalecer sus relaciones interinstitucionales para promover la investigación y las comunidades académicas.
En este concurso se evalúan los mejores trabajos de grado, de pregrado, realizados en el año anterior a la convocatoria del Concurso, en cada una de las Universidades miembros. Participan los trabajos que hayan sido seleccionados mediante un concurso interno, entre aquellos que obtuvieron menciones honoríficas, meritorias, laureadas o premios especiales. El objetivo es resaltar y estimular aquellos trabajos de grado que por su calidad merecen el reconocimiento de la comunidad universitaria, con el fin de promover la actividad investigativa en la formación de los nuevos profesionales.
MINCIENCIAS, suscribió el convenio marco de cooperación No. 395-2018 con la Pontificia Universidad Javeriana, Universidad de Antioquia, Universidad de los Andes, La Fundación Universidad del Norte, Colegio Mayor Nuestra Señora del Rosario, Universidad del Valle, Universidad Industrial de Santander y la Universidad Nacional de Colombia con el objeto de Aunar esfuerzo técnicos, financieros y logísticos para fortalecer la vocación en investigación e innovación de jóvenes investigadores e innovadores, mediante el otorgamiento de becas-pasantías a los seleccionados por el Concurso Nacional Otto de Greiff “Mejores trabajos de grado de Pregrado”.
La resolución 031-2019 de la Universidad Nacional de Colombia hace público el reconocimiento a los ganadores del concurso y con la confirmación de la Universidad Nacional de los primeros puestos de los ganadores del Concurso, Minciencias-Jóvenes Investigadores, procederá a realizar la solicitud de elaboración de los convenios derivados con las Universidades de los jóvenes ganadores.
8-	Convocatorias becas pasantía de jóvenes innovadores en articulación con el Viceministerio de Conocimiento Innovación y Productividad
El Ministerio de Ciencia, tecnología e Innovación - MINCIENCIAS, apoya la formación para la ciencia, la Tecnología y la Innovación (CTI) mediante la vinculación de jóvenes profesionales con excelencia académica que quieran desarrollar o fortalecer sus capacidades en innovación y apoyar a las empresas del departamento de Santander en la generación de resultados de innovación con el fin de aumentar el crecimiento y competitividad de la región.
La invitación privada se enmarca dentro del programa Sistemas de Innovación Empresarial IV Cohorte que hace parte de uno de los beneficios que el gobierno ha puesto a disposición de las empresas firmantes del PACTO POR LA INNOVACIÓN, una estrategia que busca movilizar y afianzar el compromiso de las empresas para invertir en innovación como parte de su estrategia de crecimiento. 
Los Jóvenes Investigadores e Innovadores que se les asigne una empresa en el marco del programa Sistemas de Innovación empresarial tendrán la oportunidad de participar de un proceso de entrenamiento de alto nivel en innovación por 6 meses y participar en el desarrollo de un proyecto piloto seleccionado por la empresa durante otros 6 meses. 
Durante el primer trimestre se adelantaron los términos de referencia para que la Cámara de comercio hiciera apertura de la convocatoria.
9-	Becas pasantía JII en el marco del banco de financiables de la convocatoria 852-2019 Conectando Conocimiento, realizada con la Dirección de Generación de Conocimiento.
No avance en el seguimiento
10-	Convocatoria para el fortalecimiento de CTeI en Instituciones de Educación Superior (IES) Públicas 2020 - Estudiantes de pregrado y maestría.
La Dirección de Vocaciones y Formación en CTeI desde el Programa Jóvenes Investigadores e Innovadores, apoya técnicamente en la construcción de los Términos de Referencia de la Convocatoria de Fortalecimiento de IES Públicas,  que se realiza en el marco del cumplimiento del numeral 8 del Acuerdo generado en la Mesa de Diálogo para la Construcción de Acuerdos para la Educación Superior Pública del 14 de diciembre de 2018, suscrito entre los representantes del Movimiento Estudiantil y Profesoral y los Representantes del Gobierno Nacional.
Esta Convocatoria está encaminada a conformar un banco de proyectos elegibles para el fortalecimiento de CTeI en Instituciones de Educación Superior (IES) públicas, a través de propuestas enmarcadas en los siguientes mecanismos:
1: Proyectos de Investigación; mecanismo 
2: Proyectos de Desarrollo Tecnológico; y mecanismo 
3: Proyectos de Innovación. Estos tres mecanismos buscan adicionalmente, la vinculación de estudiantes de diferentes niveles de formación para el fortalecimiento de competencias y habilidades en I+D+i y la integración del enfoque de apropiación social del conocimiento en los proyectos de investigación.
En este marco se reporta la participación en las mesas de diálogo y en las mesas técnicas de la institución, entregando como producto el aporte a los TDR y a la construcción del anexo 6 correspondiente al componente de fortalecimiento de competencias y habilidades de estudiantes en I+D+i, los cuales se encuentran en revisión por parte de los integrantes de la mesa de diálogo.
11-	Fortalecimiento de comunidad y generación de redes de jóvenes CTeI
En este momento, el Ministerio de Ciencia, Tecnología e Innovación – MINCIENCIAS- se encuentra en un proceso de reestructuración, a la luz de lo establecido en el Plan Nacional de Desarrollo, las recomendaciones de la Misión de Sabios 2019 y los objetivos estratégicos del Ministerio.  De acuerdo a lo anterior, se decide proyectar una estrategia que se desarrollará hasta abril la cual contará mensualmente con una temática determinada con contenido original, Facebook Live, contenido MINCIENCIAS y de la estrategia Todo es Ciencia, entre otros. JII entregará las temáticas a trabajar y Difusión presentará una propuesta para cada mes. Esto con el objetivo de que para la finalización del mes de abril se cuente con más claridad a nivel ministerial en lineamientos y proyecciones y así para poder organizar nuestra estrategia del año alineada con los intereses del ministerio. Igualmente, se acuerda que la comunidad estará este año bajo el marco de los 25 años del programa JII, se realizarán reuniones mensuales para el seguimiento de la comunidad y revisión del plan de trabajo del siguiente mes articulada entre ambos programas, se realizará una revisión y ajuste a las preguntas de caracterización de la comunidad y se continuará con este proceso revisando también su metodología.
12-	Gestion territorial y de alianzas nacionales e internacionales jóvenes CTeI
El programa de Jóvenes Investigadores e Innovadores es de gran importancia para el país si se tiene en cuenta que desde hace 25 años su implementación ha permitido generar el acercamiento de jóvenes profesionales colombianos con la investigación y la innovación, a través de su vinculación a grupos de investigación mediante una beca – pasantía. Así mismo promueve la formación y fortalecimiento de las habilidades técnicas y vocacionales de los jóvenes para su ingreso y/o permanencia en el SNCTI. Lograr que cada vez más jóvenes vean en la generación de conocimiento y en la innovación, una opción para su proyecto de vida y laboral es fundamental para fortalecer la cultura científica e innovadora en el país. 
Una de las oportunidades más importantes está basada en la identificación de los potenciales aliados que representen una posibilidad de articulación que permitan incrementar los recursos financieros y técnicos, para ampliar la cobertura del número de Jóvenes Investigadores e Innovadores apoyados por Minciencias y aliados. Así mismo, estas alianzas constituyen un escenario para posicionar las estrategias del Ministerio en temas de vocaciones, articular esfuerzos que permitan hacer uso eficiente de los recursos y de esta manera no duplicar esfuerzos.
13-	Invitación a presentar proyectos de Investigación+Creación en Artes InvestigARTE 2.0. en articulación con Dirección de Generación de Conocimiento.
El objetivo principal de esta invitación es fortalecer los grupos de investigación y el capital humano de las áreas artísticas y humanidades con miras a disminuir la brecha en la generación de conocimiento del sector.
Las artes constituyen un campo sinónimo de creación e innovación, que aporta formas alternativas de investigación y generación de nuevo conocimiento. Durante el período 2013 a 2015, se instaló una Mesa permanente de Trabajo interinstitucional, para debatir el tema de la producción de conocimiento en Artes, Arquitectura y Diseño resultados de las actividades de Investigación + Creación en estas disciplinas. Se trabajó en la definición de los productos obtenidos a partir de procesos de creación, con el propósito de establecer unos criterios que permitieran realizar una evaluación objetiva del conocimiento aportado a las prácticas, a las disciplinas y al campo.
A través de esta invitación se busca financiar proyectos de investigación que favorezcan, estimulen y fomenten la creación artística en el marco de saberes y prácticas que visibilicen el quehacer cultural y artístico teniendo como referentes procesos de Investigación + Creación, a partir de las siguientes áreas: 
ARTES VISUALES, en la cual se incluyen los siguientes subsectores: Pintura, escultura, fotografía, instalación, nuevos medios, artes gráficas e ilustración y arte en movimiento.
ARTES ESCENICAS, en esta se incluye los siguientes subsectores: Teatro, danza, marionetas, moda, música y circo.
PATRIMONIO CULTURAL MATERIAL E INMATERIAL: Este foco abarca las siguientes subcategorías: artesanías, antigüedades, lutería, productos típicos, gastronomía, restauración y patrimonio arquitectónico, conocimientos tradicionales, festivales y carnavales. 
EDITORIAL, en el cual se incluyen las siguientes subcategorías: literatura, edición y librerías.
La apertura está programada para el segundo trimestre, los términos de referencia aún se encuentran en construcción. Debido a temas presupuestales.</t>
  </si>
  <si>
    <r>
      <t>En el primer trimestre de 2020, se llevaron a cabo las gestiones y actividades en conjunto con los aliados de cara a la definición, preparación y desarrollo de dos eventos de activación de la estrategia Pactos po+O20r la Innovación en Valle del Cauca en conjunto con la Cámara de Comercio de Cali, y en Bolívar en conjunto con la Cámara de Comercio de Cartagena. Por otra parte, se avanzó con el concepto del evento para el Departamento del Atlántico y para el Eje Cafetero, los cuales no se pudieron realizar de manera presencial por la contingencia y medidas tomadas por el gobierno nacional para hacer frente a COVIP19, por lo cual para estas regiones se planteará una estrategia virtual.
En este sentido, desde 1 de enero a 31 de marzo, se cuenta con</t>
    </r>
    <r>
      <rPr>
        <b/>
        <u/>
        <sz val="6.6"/>
        <rFont val="Segoe UI"/>
        <family val="2"/>
      </rPr>
      <t xml:space="preserve"> 146 firmantes del Pacto</t>
    </r>
    <r>
      <rPr>
        <sz val="11"/>
        <color theme="1"/>
        <rFont val="Segoe UI"/>
        <family val="2"/>
      </rPr>
      <t>, organizaciones que han finalizado el autodiagnóstico.
-	Pactos por la Innovación 
Lograr la firma de acuerdos entre las empresas, otros actores del ecosistema de innovación y Colciencias en las principales ciudades del país.
A partir de los Pactos por la Innovación se articulan los diferentes actores de las regiones donde se despliega la estrategia, con el fin de vincularlos a través de la firma del Pacto por la Innovación con la realización del Autodiagnóstico. Asimismo, en conjunto con las regiones, se desarrolla un portafolio de beneficios, que entre otros, contemplan, un piloto con el fin de aprovechar las conexiones entre las empresas y diferentes actores para crear un mecanismo que facilite el desarrollo de proyectos y oportunidades de colaboración bajo retos o necesidades con modelos de innovación abierta y procesos de aceleración enfocados en identificación de proyectos de impacto en la cadena de valor, susceptibles de beneficios tributarios, preparación para la aplicación al reconocimiento de unidades de I+D+i usando los aprendizajes del entrenamiento de Sistemas de Innovación y alianzas estratégicas de estas empresas con entidades y/o universidades del Sistema.
Para este trimestre se adelantaron los eventos de activaciones de la estrategia en las regiones Valle del Cauca, Eje Cafetero y Atlántico.
-	Despliegue beneficios Pactos por la Innovación: Sistemas de Innovación Empresarial y Aceleración 2020
En el marco de los convenios 762-2019, 763-2019 y 765-2019 con las Cámaras de Comercio de Bucaramanga, Cúcuta y Cartagena se trabajó en la revisión y actualización de términos de referencia de entidades asesoras y empresas beneficiarias para el programa de sistemas de innovación. Durante el mes de marzo, las cámaras abrieron convocatorias/invitaciones privadas para lo cual se relaciona los link correspondientes:
•	https://www.camaradirecta.com/eventos-estrategicos/convocatoria/convocatoria-sistemas-de-innovacion-iv-cohorte/
•	http://www.cccucuta.org.co/convocatorias-27-m/ver-convocatorias-y-ofertas-de-empleo.htm 
•	https://www.cccartagena.org.co/wp-content/uploads/2020/03/TDR-SI3-ENTIDADES-ASESORAS-CARTAGENA-2020.pdf  
Por otra parte, respecto al beneficio de jóvenes investigadores e innovadores para que participen en conjunto con la empresa en el programa sistemas de innovación, se tuvieron sesiones de trabajo para la definición de la operación y posteriomente redacción de TDR. La convocatoria abierta por la Cámara de Comercio de Bucaramanga se encuentra en el siguiente link https://www.camaradirecta.com/eventos-estrategicos/convocatoria/convocatoria-abierta-jovenes-investigadores/
Aceleración: En el marco de los convenios 792-2019, 761-2019 y 764-2019, se han llevado a cabo sesiones de co-creación con las Cámaras de Comercio de Cali, Barranquilla y Manizales por Caldas, para definición de los elementos técnicos y alcance para la convocatoria de entidades asesoras y beneficiarias para el programa de aceleración en I+D+i. Se adjunta un listado de asistencia, el borrador del alcance técnico insumo para los TDR, y la PPT con los elementos mínimos definidos para el beneficio de aceleración.
El programa busca desarrollar capacidades en los componentes clave que impulsan la innovación en las empresas que son: Estrategia, Liderazgo, Portafolio y Ecosistema de innovación. Con esta iniciativa las empresas identifican portafolio de proyectos de innovación alineados con su estrategia de negocio, en los que pueden realizar inversiones a corto, mediano y largo plazo. Asimismo, identifican diferentes actores y oportunidades de colaboración para hacer realidad esos proyectos, creando alianzas estratégicas u otros mecanismos de interacción. Su implementación permite aumentar la masa de empresas que aumentan la inversión en ACTI, y presentan proyectos susceptibles de beneficios tributarios y crean las bases para crear en el corto o mediano plazo unidades de I+D+i. La iniciativa se desarrolla a través de aliados como las Cámaras de Comercio
Como gestión para este trimestre se encuentran las sesiones adelantadas en la co-creación, el borrador del alcance técnico insumo para los TDR, y la PPT con los elementos mínimos definidos para el beneficio de aceleración, así como, TDR Sistemas de innovación empresarios beneficiarias para Bucaramanga y Cúcuta y TDR Sistemas de innovación para entidades asesoras en Cartagena.
-	Alianzas por la Innovación como beneficio de la estrategia de Pactos por la Innovación 2020.
En el marco del convenio especial de cooperación Nº 682-2019 con Confecámaras firmado en 2019 y que finaliza en el primer semestre de 2020, se siguen desarrollando las actividades contempladas en el plan operativo, se han desarrollado los comités técnicos del convenio. Así mismo, se beneficiaron</t>
    </r>
    <r>
      <rPr>
        <b/>
        <u/>
        <sz val="11"/>
        <color theme="1"/>
        <rFont val="Segoe UI"/>
        <family val="2"/>
      </rPr>
      <t xml:space="preserve"> 76 empresas con el programa Alianzas para la Innovación </t>
    </r>
    <r>
      <rPr>
        <sz val="11"/>
        <color theme="1"/>
        <rFont val="Segoe UI"/>
        <family val="2"/>
      </rPr>
      <t xml:space="preserve">Fase V, lo cual aporta al indicador de empresas con capacidades en gestión de la innovación.
 Adicionalmente, se han llevado a cabo reuniones del equipo de la DTUC con Confecámaras, para revisar la propuesta del proyecto piloto para fortalecer los ecosistemas regionales de innovación, a través del trabajo con iniciativas clúster.  Por otra parte, se llevó a cabo reunión con la Ministra de Ciencia, Tecnología e Innovación para identificar los elementos clave y lineamientos para llevar a cabo un piloto de alianza público-privada.
Se adelantan mesas de trabajo con Confecámaras donde se muestran los avances en cada una de las Alianzas, para el fortalecimiento empresarial. A la fecha se cuenta con 165 empresas seleccionadas las cuales están siendo intervenidas.
Adicionalmente se habla de la importancia del establecimiento y fortalecimiento de relaciones con Confecámaras, principalmente en 3 aspectos: 1. Aliada en construcción de política pública de CTeI diferencial e inclusiva. 2. Generación de alianzas estratégicas para fortalecer la competitividad e institucionalidad, con especial énfasis en el fortalecimiento de los CODECTI, siendo puente con el sector productivo. 3. Proyecto piloto basado en CTeI, que permita mostrar resultados de las alianzas público-privadas y revertir en el sistema, a partir de inversiones 50/50 (público/privado). Basándose en conceptos como el Estado Innovador y distritos de innovación, especialmente en tres sectores biofarmacia, biocosméticos y nutracéuticos.
-	Gestión Territorial - Operación Proyecto Oferta Institucional de Innovación Empresarial 2020
La presente convocatoria requiere seleccionar veinte 20 empresas del Distrito Capital de Bogotá que estén interesadas en desarrollar capacidades en los componentes clave (estrategia de innovación; compromiso y liderazgo corporativo; gestión del portafolio de innovación; y ecosistema de innovación) que impulsan la innovación empresarial para la creación y/o consolidación de sistemas básicos de innovación, está dirigida pequeñas, medianas o grandes empresas, domiciliadas en Bogotá D.C. con no menos de tres (3) años de constitución a la fecha de apertura de la presente convocatoria y mínimo quince (15) trabajadores, que estén interesadas en sistematizar la gestión de la innovación como una práctica generalizada y permanente, como gestión del primer trimestre se realizaron mesas de trabajo con el objetivo de revisar y estructurar el documento de los términos de referencia de convocatoria para la selección de Empresas Beneficiarias y Entidades Expertas.
</t>
    </r>
  </si>
  <si>
    <r>
      <t xml:space="preserve">Estrategia Nacional de Propiedad Intelectual
-	Convocatoria nacional para el apoyo a la presentación de patentes vía nacional y vía PCT y    apoyo a la gestión de la propiedad intelectual
De acuerdo con el reporte formal que realiza la SIC en su página oficial, se tiene que entre los meses de enero, febrero y marzo del año 2020 se radicaron </t>
    </r>
    <r>
      <rPr>
        <b/>
        <sz val="6.6"/>
        <color theme="1"/>
        <rFont val="Segoe UI"/>
        <family val="2"/>
      </rPr>
      <t xml:space="preserve">60 solicitudes de patente ante dicha Entidad.
</t>
    </r>
    <r>
      <rPr>
        <sz val="11"/>
        <color theme="1"/>
        <rFont val="Segoe UI"/>
        <family val="2"/>
      </rPr>
      <t xml:space="preserve">En cuanto al aporte de Minciencias a dicho indicador, es de 5 solicitudes de patentes, es decir, que de las 60 solicitudes presentadas por nacionales ante la SIC en el transcurso del 2020, 5 han sido apoyadas por nuestra Entidad, desde los diversos programas de la Estrategia Nacional de Propiedad Intelectual.
El presente reporte se realiza teniendo en cuenta el periodo de espera que le toma a la Superintendencia de Industria y Comercio - SIC realizar la consolidación de la información recaudada a nivel nacional de estas solicitudes de patente, de tal manera que el rezago presentado hasta el momento queda solventado con esta presentación de reporte, con el soporte formal que genera la SIC."
Adicionalmente se ha estructurado el convenio de patentes para la vigencia 2020, en donde se busca que la entidad TECNNOVA sea el operador, así mismo se han tenido una serie de reuniones entre TECNNOVA y Minciencias con el propósito de alinear el convenio en cuanto a cumplimiento de actividades, estructuración y operación de este.
En cuanto a los términos de referencia, aún se encuentran en elaboración, para esto se está tomando como referencia el convenio y todo lo que se defina en el es insumo para definición de los términos de referencia.
Es importante aclarar que, tanto los términos de referencia como el convenio de la convocatoria se encuentran en construcción dado que por la contingencia Nacional referente al COVID - 19, todos los instrumentos fueron postergados para segundo trimestre de 2020
-	Iniciativa para promover la explotación, comercialización y/o transferencia de las invenciones protegidas o en proceso de protección por patente
A través del programa “Sácale jugo a tu patente” se identificarán invenciones protegidas vigentes o en proceso de protección mediante patente, de las cuales se evaluarán y seleccionarán 75 invenciones para iniciar un proceso de formación teórico- práctico y asesorías a los titulares o solicitantes de las patentes. 
Finalizado el proceso de formación, en el cual se evaluarán las 75 invenciones, se seleccionarán 25 tecnologías, las cuales tendrán un acompañamiento en el alistamiento y gestión comercial, con el objetivo de promocionar y negociar dichas invenciones con terceros interesados.
El acompañamiento será realizado por Joinn - Red Colombiana de OTRI, representada por la Corporación Tecnnova UEE.
Como entregable se anexan los términos de referencia (en construcción) en donde se encuentran los criterios para la selección de las invenciones (numeral 9) a participar en la invitación de sácale jugo a tu patente en dos de sus etapas: etapa de selección de las 75 tecnologías y las 25 tecnologías que cumplen requisitos.
Es importante aclarar que, los términos de referencia de la invitación se encuentran en construcción dado que por la contingencia Nacional referente al COVID - 19, todos los instrumentos fueron postergados para segundo trimestre. </t>
    </r>
  </si>
  <si>
    <r>
      <t>Seguimiento convocatoria Bioproductos Colombia BIO
En el marco de la revisión y seguimiento a convocatorias que apoyan proyectos de I+D+i para avanzar en los niveles de madurez tecnológica, que contribuyan a la validación funcional y a la demostración de la factibilidad técnica y científica de nuevos conceptos de tecnologías basadas en el aprovechamiento sostenible de la biodiversidad, se evidenció la Convocatoria Institutional Links – Newton Fund en la cual se seleccionaron siete (7) proyectos de sectores económicos como: energía sostenible, salud, ambiente y agrícola, desarrollados en los TRLs 3, 4 y 6.
En este sentido, en el Formato de indicadores programáticos, en el primer trimestre se reporta</t>
    </r>
    <r>
      <rPr>
        <b/>
        <sz val="11"/>
        <color theme="1"/>
        <rFont val="Segoe UI"/>
        <family val="2"/>
      </rPr>
      <t>n 7 proyectos de I+D+i financiados por Minciencias y aliados</t>
    </r>
    <r>
      <rPr>
        <sz val="11"/>
        <color theme="1"/>
        <rFont val="Segoe UI"/>
        <family val="2"/>
      </rPr>
      <t xml:space="preserve"> para la generación de Bioproductos, logrando cumplir la meta establecida en la ficha de programas estratégicos para el periodo en cuestión.
Así las cosas, se continuará el proceso de seguimiento a convocatorias para identificar aquellos que serán reportados en el siguiente trimestre</t>
    </r>
  </si>
  <si>
    <t xml:space="preserve"> </t>
  </si>
  <si>
    <t>Este primer trimestre se adelantaron acciones para el cumplimiento de la meta correspondiente a 5000 niños, niñas y adolescentes certificados en procesos de fortalecimiento de sus capacidades en investigación. el reporte del cumplimiento a la meta se realizará en el cuarto trimestre con la información suministrada por cada entidad coordinadora, es importante aclarar que frente a la contingencia por la emergencia Sanitaria el cumplimiento de la meta se puede ver afectado, así mismo desde el equipo técnico se seguirá trabajando y adelantando acciones para mitigar el impacto.
1-	Divulgación y fortalecimiento
En el marco del proyecto de Cooperación Educativa en Ciencia y Tecnología, apoyado y aprobado por la Agencia Presidencial de Cooperación Internacional (APC Colombia), se elaboró el Plan de trabajo Minciencias - APC Colombia - SENACYT 
Este documento presenta la propuesta de trabajo para el desarrollo del proceso de transferencia de conocimiento al SENACYT para la implementación del Programa Ondas de Minciencias en Guatemala.
Lo que se espera es brindar al equipo técnico de la SENACYT las herramientas necesarias para la comprensión e implementación del programa Ondas en Guatemala, por otro lado reconocer, comprender y adaptar según las necesidades e intereses de la SENACYT los elementos técnicos, operativos, metodológicos y pedagógicos del Programa Ondas de Minciencias.
Para lograr los objetivos, se propone un modelo de formación bi- modal, con interacciones de carácter virtual y presencial, enfocado a la identificación y comprensión de los fundamentos pedagógicos y metodológicos del programa y, por otra parte, al seguimiento efectivo de las acciones de implementación del mismo
2-	Formulación de política para el desarrollo de vocación científica
La meta en la formulación de la política es ofrecer a niños, niñas y adolescentes un programa que posibilite el desarrollo de su vocación científica a partir de la investigación para la transformación del territorio y el fomento de las habilidades del siglo XXI. 
Se tendrá en cuenta retomar las mejores prácticas del programa Ondas, identificar necesidades, sueños y oportunidades de trabajo conjunto, finalmente diseñar una propuesta pedagógica que se articule y aporte  a las metas del PND y a las recomendaciones de la Misión de Sabios. 
Las actividades desarrolladas en el primer trimestre permitieron la consolidación de un plan de trabajo con cronograma que contempla el desarrollo de las siguientes actividades que se reportarán a lo largo del año como el desarrollo de mesas territoriales con actores del SNCTeI, rastreo conceptual del desarrollo de vocaciones científicas de niños, niñas y adolescentes y publicaciones multiformato.
3-	Gestión Territorial
El Programa Ondas ha proyectado como indicador estratégico para el cuatrienio 2018-2022 la participación de 34.000 niños, niñas y adolescentes certificados en procesos de fortalecimiento de sus capacidades en investigación y creación a través del Programa Ondas y sus entidades aliadas. 
Alcanzar esta meta implica garantizar las condiciones para que en los departamentos se implemente el Programa Ondas y por ende los niños, niñas, adolescentes y maestros interesados en participar puedan acceder a él. Para esto el programa cuenta con una estrategia de gestión territorial, desde la cual se gestionan alianzas estratégicas con instituciones de educación superior, centros de ciencia, investigación y tecnológicos reconocidos por Minciencias, para que asuman el rol de entidades coordinadoras encargadas de la operación del programa en cada uno de los departamentos
Para el primer trimestre se realizó el acompañamiento a los departamentos y entidades aliadas para la formulación de propuestas de implementación del programa Ondas. Asimismo, se continuó con el proceso de acompañamiento a regiones que se encuentran en implementación del programa a través de correos electrónicos, llamadas telefónicas.
Se reporta el proceso de suscripción de 3 convenios, de los cuales para el cierre del trimestre ya se cuenta con las tres propuestas presentadas por las entidades coordinadoras.
Como productos de la gestión del trimestre se anexa: Los documentos correspondientes para proceso de selección operadores Ondas 2020; Términos de referencia (TDR) 2020, Instrumento 1, formato de presupuesto y formato para la presentación de las propuestas 2
4-	Proyectos especiales
El Proyecto Especial Ondas 4.0 Lab, es una iniciativa de Minciencias, dirigida a los niños, niñas y adolescentes colombianos, orientada a propiciar el desarrollo de sus habilidades de transformación e innovación desde metodologías y herramientas Maker, alineadas al concepto de aprender haciendo. A través de Ondas 4.0 Lab, los niños, niñas y adolescentes, podrán abordar problemáticas de su contexto, para encontrar alternativas de solución, por medio de estrategias de investigación y creación mediadas por la tecnología, la creatividad y la innovación.
Durante la vigencia 2020 el proyecto se desarrollará en 15 Escuelas Normales Superiores de tres departamentos. En este periodo se producirán los materiales pedagógicos y las guías requeridas. También se desarrollará un proceso de evaluación a fin de identificar lecciones que sean pertinentes para la ejecución del momento dos. 
A partir de la revisión del piloto, Minciencias definirá el alcance de ampliación del proyecto y el modelo de escalonamiento acorde. 
Para definir el tipo de oferta se espera que con los ajustes metodológicos y de operación identificados y subsanados, el proyecto haga parte de la oferta de proyectos especiales del programa Ondas y pueda ser implementado en todo el país A continuación, se presentan las fases de implementación del primer momento, correspondiente al Piloto</t>
  </si>
  <si>
    <r>
      <t xml:space="preserve">Durante el primer trimestre de 2020, se asignaron </t>
    </r>
    <r>
      <rPr>
        <b/>
        <sz val="11"/>
        <color theme="1"/>
        <rFont val="Segoe UI"/>
        <family val="2"/>
      </rPr>
      <t>2 becas para estudios de doctorado</t>
    </r>
    <r>
      <rPr>
        <sz val="11"/>
        <color theme="1"/>
        <rFont val="Segoe UI"/>
        <family val="2"/>
      </rPr>
      <t>, de igual manera se asignaron</t>
    </r>
    <r>
      <rPr>
        <b/>
        <sz val="11"/>
        <color theme="1"/>
        <rFont val="Segoe UI"/>
        <family val="2"/>
      </rPr>
      <t xml:space="preserve"> 25 becas para maestría</t>
    </r>
    <r>
      <rPr>
        <sz val="11"/>
        <color theme="1"/>
        <rFont val="Segoe UI"/>
        <family val="2"/>
      </rPr>
      <t>, ambas en el marco de la alianza entre Minciencias y Ecopetrol.
1.	Convocatoria Aliados Fulbright
Esta beca apoya la formación de alto nivel de hasta cuarenta (40) profesionales e investigadores colombianos que deseen realizar programas de doctorado en los Estados Unidos a partir del segundo semestre del 2021. Los candidatos interesados deberán aplicar a programas ofrecidos por universidades estadounidenses que se encuentren en el Academic Ranking of W+O29orld University – ARWU – Ranking General de Shanghái 2019 Top 500 o en el QS World University Rankings (Top 200 de acuerdo al programa de estudio). Este último ranking será aplicable únicamente para programas de doctorado en las siguientes áreas específicas: arte y diseño, arquitectura, artes escénicas, comunicación y estudios de medios; y literatura. Los candidatos seleccionados deberán regresar a Colombia al terminar su programa de estudios y permanecer en el país de acuerdo con las condiciones establecidas por la Comisión Fulbright Colombia y el Departamento de Estado de los Estados Unidos.
2.	Convocatoria Doctorado Docentes IES públicas
Esta convocatoria busca apoyar la formación de docentes, profesores de cátedra u ocasionales de instituciones de educación superior públicas en programas de doctorado en Colombia o en el exterior, a través de la conformación de un banco de candidatos elegibles.
Al cierre de este informe se encuentra en elaboración los términos de referencia, una vez cerrada la convocatoria, Minciencias verificará que los documentos adjuntos por el candidato presentan la información requerida de forma consistente. Minciencias reportará en el sistema las inconsistencias en la información de modo tal que el candidato pueda ajustarla a través del aplicativo durante el período establecido en el Cronograma.  
La etapa denominada periodo de ajuste de requisitos no de responsabilidad a los interesados en esta convocatoria de la consulta permanente de la información a fin de entregar la propuesta completa. Los beneficios otorgados por Minciencias para facilitar la presentación de las propuestas, no desplazan la responsabilidad de los aspirantes de consultar y adjuntar correctamente los documentos necesarios para ser habilitados, evaluados o seleccionados en esta convocatoria. 
Cualquier actuación por fuera de las fechas y horarios establecidos en esta sección se entenderán como extemporáneas.  
3.	Convocatoria Doctorados en el Exterior Minciencias
Para esta convocatoria se adjuntan los términos de referencia y correo donde se verifica las revisiones realizadas por la Directora de Vocaciones y Formación.
4.	 Convocatoria para la Formación de Capital Humano de Alto Nivel para las Regiones
Se adjuntan las resoluciones de apertura de las convocatorias 831 (Segundo corte), 867 y 871 de 2019
•	Convocatoria para la formación de capital humano de alto nivel para las regiones-docentes de establecimientos educativos oficiales del Cesar resolución 0017 de 2019
•	Apertura convocatoria No 834 de 2019 para la formación de capital humano de alto nivel para las regiones-docentes y directores de establecimientos educativos oficiales de Boyacá, resolución 2078 de 2019
•	Apertura convocatoria para la formación de capital humano de alto nivel para las regiones-docentes y directores de establecimientos educativos oficiales de Cauca Resolución 2077 de 2019
5.	Programa Becas de Excelencia Doctoral del Bicentenario
Se adjunta matriz de propuestas de proyectos y las propuestas de tesis doctoral recibida
6.	 Programa Crédito Beca Colfuturo
Para el trimestre se reporta el tiempo que estuvo abierta la convocatoria enero a marzo de 2020 y los requisitos para dicha convocatoria.
7.	Programa de Estancias Postdoctorales beneficiarios Minciencias
Durante el primer trimestre de 2020 se asignaron</t>
    </r>
    <r>
      <rPr>
        <b/>
        <sz val="11"/>
        <color theme="1"/>
        <rFont val="Segoe UI"/>
        <family val="2"/>
      </rPr>
      <t xml:space="preserve"> 35 estancias postdoctorales</t>
    </r>
    <r>
      <rPr>
        <sz val="11"/>
        <color theme="1"/>
        <rFont val="Segoe UI"/>
        <family val="2"/>
      </rPr>
      <t>, a través de la Convocatoria No. 7 del Fondo de Ciencia Tecnología e Innovación
Este programa facilita la vinculación de profesionales colombianos con título de doctor a entidades del Sistema Nacional de Ciencia, Tecnología e Innovación a través del desarrollo de estancias postdoctorales mediante la conformación de un banco de propuestas elegibles</t>
    </r>
  </si>
  <si>
    <r>
      <t xml:space="preserve">Implementación del plan bienal de convocatorias del FCTeI del SGR
Durante el primer trimestre de 2020 se realizó el acompañamiento de forma virtual o presencial a los departamentos a través de mesas de trabajo en las cuales se resolvieron las inquietudes más importantes relacionadas con la definición de retos y porcentajes de inversión en Ciencia, Tecnología e Innovación (CTeI). Por otra parte, se diseñó la estrategia para realizar la captura de información de las demandas territoriales para las 33 entidades territoriales con el fin de incorporar dichas demandas en los términos de referencias de las convocatorias públicas, abiertas y competitivas.
Por otro lado, se coordinó la implementación del cronograma de las convocatorias públicas abiertas y competitivas, establecido en el Plan Bienal 2019-2020, por medio de este, se inició con la definición de los montos de financiación y los territorios de influencia de los proyectos, que se aplicarán para responder a los retos del desarrollo regional que deben ser abordados desde la ciencia, la tecnología y la innovación. Con base en lo anterior se definió la necesidad de realizar una modificación al cronograma de dichas convocatorias para lo cual se realizó la solicitud correspondiente que será presentada durante la primera sesión del OCAD a desarrollar en el segundo trimestre de 2020, para que este la avale.
De igual manera se consolidó la información base de diagnóstico en CTeI de las regiones, por medio de la cual es posible realizar la formulación de los términos de referencia para las convocatorias planeadas para abrir durante el segundo trimestre de 2020: a) Apropiación Social de la CTeI y vocaciones para la consolidación de una sociedad del conocimiento b) Innovación para la productividad, la competitividad y el desarrollo social c) Investigación para el avance del conocimiento y la creación d) Fortalecimiento del sistema territorial de Ciencia, Tecnología e Innovación e) Formación de capital humano de alto nivel para la Ciencia, Tecnología e Innovación Para lo anterior, se ha coordinado la preparación de los insumos para la articular y realizar la interlocución entre los miembros del OCAD del FCTeI y la Dirección de Inteligencia de Recursos - DIR FJC del Minciencias, para la elaboración, envió, revisión, ajuste y presentación para aprobación de los términos de referencia correspondientes y así realizar la apertura de las mismas.
De acuerdo con la información reportada para el primer trimestre del año para el plan " Implementación del plan bienal de convocatorias del FCTeI del SGR ", se reporta un valor de cero convocatorias abiertas, con un </t>
    </r>
    <r>
      <rPr>
        <b/>
        <sz val="11"/>
        <color theme="1"/>
        <rFont val="Segoe UI"/>
        <family val="2"/>
      </rPr>
      <t>porcentaje de avance del 0 %</t>
    </r>
    <r>
      <rPr>
        <sz val="11"/>
        <color theme="1"/>
        <rFont val="Segoe UI"/>
        <family val="2"/>
      </rPr>
      <t xml:space="preserve"> en el indicador el cual es un valor esperado, puesto que la apertura de las convocatorias se tiene programada para el segundo trimestre del año 2020. Sin embargo, durante el periodo de tiempo reportado, se realizó el acompañamiento a las entidades territoriales en la definición de los retos y porcentajes de inversión en CTeI y se coordinó con los CODECTI la revisión y actualización de la información para la construcción de las convocatorias.</t>
    </r>
  </si>
  <si>
    <r>
      <t xml:space="preserve">Gestión de la Secretaría Técnica del FCTeI del SGR	Adolfo Alarcón Guzmán	Aprobar	0	4
La Secretaría Técnica del OCAD del Fondo de Ciencia, Tecnología e Innovación -FCTeI del Sistema General de Regalías (SGR) realiza la recepción de los proyectos de inversión, así como las solicitudes de ajuste y liberación de recursos, de conformidad con los lineamientos definidos por el Departamento Nacional de Planeación para el Banco de Programas y Proyectos de Inversión (BPIN) y someterlas a consideración del OCAD. 
Para el primer trimestre se muestran los avances, adiciones y aprobaciones realizadas para los proyectos de inversión con recursos del FCTeI del SGR, a través del alistamiento de (9) proyectos de inversión, los cuales serán presentados al OCAD para ser viabilizados, priorizados y aprobados en la primera sesión del II trimestre de 2020.
La información reportada, para el primer trimestre, no se tomaron decisiones relacionadas con la priorización, viabilización y aprobación de proyectos para ser financiados con recursos del FCTeI, ni tampoco fueron aprobados ajustes relacionados con la adición de recursos a los proyectos ya priorizados, viabilizados y aprobados, por tal razón, no se cumple con la meta programada, por tal razón, el </t>
    </r>
    <r>
      <rPr>
        <b/>
        <sz val="11"/>
        <color theme="1"/>
        <rFont val="Segoe UI"/>
        <family val="2"/>
      </rPr>
      <t>valor reportado para el trimestre es de $0, con un porcentaje de avance del 0%</t>
    </r>
  </si>
  <si>
    <r>
      <t xml:space="preserve">Dentro del plan “por una gestión administrativa y financiera eficiente e innovadora – 2020” establecido por la Dirección Administrativa y Financiera, se creó la iniciativa ¬– transformando la gestión documental, en la cual se establecieron actividades encaminadas a la optimización de los procesos de gestión documental aportando a la política de gobierno digital.
Con corte al primer trimestre de la vigencia 2020, se presentó un </t>
    </r>
    <r>
      <rPr>
        <b/>
        <sz val="11"/>
        <color theme="1"/>
        <rFont val="Segoe UI"/>
        <family val="2"/>
      </rPr>
      <t>avance del 100%</t>
    </r>
    <r>
      <rPr>
        <sz val="11"/>
        <color theme="1"/>
        <rFont val="Segoe UI"/>
        <family val="2"/>
      </rPr>
      <t xml:space="preserve">, teniendo en cuenta que se cumplieron con las actividades planeadas para el primer trimestre, lo anterior representado en el desarrollo de las siguientes actividades: avance de las actividades establecidas en el PINAR 2020, informe de avance del proceso de convalidación de las Tablas de Valoración Documental, Informe de avance de los tramites digitales en el sistema Orfeo.
De acuerdo a lo anterior, se cumple con las actividades propuestas y por lo tanto no se requieren acciones de mejora.
</t>
    </r>
    <r>
      <rPr>
        <b/>
        <sz val="11"/>
        <color theme="1"/>
        <rFont val="Segoe UI"/>
        <family val="2"/>
      </rPr>
      <t>1- Transformado la Gestión Documental</t>
    </r>
    <r>
      <rPr>
        <sz val="11"/>
        <color theme="1"/>
        <rFont val="Segoe UI"/>
        <family val="2"/>
      </rPr>
      <t xml:space="preserve">
Como resultado de la validación del soporte de indicador programático, se refleja un 27% de avance frente a las variables dispuestas para Gestión Documental, con la ejecución de las siguientes acciones:
-	Se realizó la actualización del procedimiento de préstamo y consulta de documentos y expedientes de archivo A204PR02 y sus formatos asociados, el cual se puede evidenciar en el Sistema GINA.
-	Se actualizó en versión preliminar el Sistema Integrado de Conservación del Ministerio, el cual se encuentra en la última revisión, para someterlo a consideración del comité y su posterior publicación en la página WEB.
-	Se actualizó en versión preliminar el procedimiento control de registros y administración de archivos el cual se encuentra en la última revisión, y posteriormente actualizarlo en el sistema GINA.
Es importante aclarar, que las actividades previstas para la presente vigencia se encuentran relacionadas con las establecidas por las variables de GEL-ITEP, por lo tanto, se continuaran desarrollando conforme a la planificación de las actividades propias del proceso de gestión documental. 
Por otro lado, se describen las acciones adelantadas en el marco de las actividades establecidas en el plan de acción del PINAR, las cuales, para el primer trimestre, están enfocadas principalmente en la versión preliminar del Programa de Gestión Documental y el Manual del Sistema Integrado de Conservación SIC y sus formatos
Se realizó reunión con el Archivo General de la Nación (AGN), para la socialización de la metodología de convalidación por el ente rector, y se presentó la forma en como el Ministerio abordo la elaboración de las Tablas de valoración Documental en el 2019. En el marco de esta reunión, se establecieron compromisos por parte del AGN como devolver las TVD presentadas en el mes de diciembre para realizar los ajustes pertinentes, teniendo en cuenta la metodología socializada y algunas recomendaciones generales dadas durante la reunión, y el Ministerio las presentaría nuevamente, esta vez por fondos separados, con el fin de agilizar el proceso de evaluación.
Por último, en cumplimiento de los compromisos antes mencionados, el Ministerio remitió al AGN las Tablas de Valoración Documental y sus respectivos anexos correspondientes al Fondo Colombiano de Investigaciones Científicas "Francisco José de Caldas", Instituto Colombiano para el desarrollo de la Ciencia y la Tecnología Francisco José de Caldas”. A la fecha la entidad se encuentra a la espera que el ente rector emita el respectivo concepto para proceder a realizar los ajustes requeridos. 
Las acciones realizadas en cuanto a trámites digitales en el sistema Orfeo para la parametrización de las dependencias del Ministerio, y así lograr realizar sus trámites de manera adecuada en el sistema.
Para esto, el </t>
    </r>
    <r>
      <rPr>
        <b/>
        <sz val="11"/>
        <color theme="1"/>
        <rFont val="Segoe UI"/>
        <family val="2"/>
      </rPr>
      <t>equipo de gestión documental</t>
    </r>
    <r>
      <rPr>
        <sz val="11"/>
        <color theme="1"/>
        <rFont val="Segoe UI"/>
        <family val="2"/>
      </rPr>
      <t xml:space="preserve">, estableció la metodología para realizar los cambios por cada dependencia, oficina o grupo creado en el sistema, con el objetivo de dar cumplimiento a los lineamientos y fechas establecidas en la circular 005 de 2020.
</t>
    </r>
    <r>
      <rPr>
        <b/>
        <sz val="11"/>
        <color theme="1"/>
        <rFont val="Segoe UI"/>
        <family val="2"/>
      </rPr>
      <t>2-	Contribuir a un Minciencias ambientalmente responsable</t>
    </r>
    <r>
      <rPr>
        <sz val="11"/>
        <color theme="1"/>
        <rFont val="Segoe UI"/>
        <family val="2"/>
      </rPr>
      <t xml:space="preserve">
Para el primer trimestre del 2020 se realizó el planteamiento del cronograma a desarrollar en la vigencia, en la implementación del programa, a partir del mes de abril se adelantarán acciones de implementación del Sistema de Gestión Ambiental del Ministerio tales como elaboración de documentos, soporte de ejecución de reuniones y gestiones adelantadas.
</t>
    </r>
    <r>
      <rPr>
        <b/>
        <sz val="11"/>
        <color theme="1"/>
        <rFont val="Segoe UI"/>
        <family val="2"/>
      </rPr>
      <t>3-	Optimización Gestión Financiera – Recepción autorizaciones de pago.</t>
    </r>
    <r>
      <rPr>
        <sz val="11"/>
        <color theme="1"/>
        <rFont val="Segoe UI"/>
        <family val="2"/>
      </rPr>
      <t xml:space="preserve">
Como avance de esta iniciativa en el primer trimestre se cuenta con el cronograma de las actividades a desarrollar a partir del segundo trimestre, para este período se evaluó la necesidad de cambio en el proceso de recepción de autorizaciones de pago, así como las necesidades a la Oficina de Tecnologías y Sistemas de Información - OTSI
</t>
    </r>
    <r>
      <rPr>
        <b/>
        <sz val="11"/>
        <color theme="1"/>
        <rFont val="Segoe UI"/>
        <family val="2"/>
      </rPr>
      <t>4-	Optimización de servicios Logísticos</t>
    </r>
    <r>
      <rPr>
        <sz val="11"/>
        <color theme="1"/>
        <rFont val="Segoe UI"/>
        <family val="2"/>
      </rPr>
      <t xml:space="preserve">
Este proceso tiene como objetivo principal la administración de los bienes y servicios requeridos para la operación del Ministerio, atendiendo de manera oportuna los requerimientos solicitados a fin de lograr la satisfacción de los usuarios internos, el proceso cuenta con una serie de categorías ya definidas, las cuales son solicitadas por los usuarios mediante la herramienta Service Desk.
Como parte de las evidencias presentadas, las solicitudes de mayor demanda son: novedades de parqueaderos y solicitudes de almacén, lo cuales son atendidos sin inconveniente alguno, como categorías de demanda media, tenemos un total de cinco (5), las cuales son: ingresos menores de edad, arreglos locativos, ingreso de proveedores, ingreso fines de semana, y solicitud de carné o tarjeta de proximidad. El trámite de cada una de las solicitudes mencionadas anteriormente se logra desarrollar y atender sin mayor complejidad. Finalmente, las seis (6) categorías restantes son consideran de baja demanda y no serán tenidas en cuenta para el presente análisis. Adicionalmente, el proceso de Gestión Administrativa ofrece un servicio adicional el cual se considera de demanda alta, sin embargo, no se encuentra incluido dentro de las categorías definidas en Service Desk, la misma se ha demoniado como “Salida de elementos”, para ello, se ha definido un formato en el cual deben intervenir varias personas, lo cual hace que el mismo sea de alta complejidad, dado que se requieren de las autorizaciones de diferentes personas, para poder dar trámite al mismo.
</t>
    </r>
    <r>
      <rPr>
        <b/>
        <sz val="11"/>
        <color theme="1"/>
        <rFont val="Segoe UI"/>
        <family val="2"/>
      </rPr>
      <t>5-	Contribuir a un Minciencias más transparente</t>
    </r>
    <r>
      <rPr>
        <sz val="11"/>
        <color theme="1"/>
        <rFont val="Segoe UI"/>
        <family val="2"/>
      </rPr>
      <t xml:space="preserve">
Para el primer trimestre de 2020, </t>
    </r>
    <r>
      <rPr>
        <b/>
        <sz val="11"/>
        <color theme="1"/>
        <rFont val="Segoe UI"/>
        <family val="2"/>
      </rPr>
      <t xml:space="preserve">se cumple con el 100% </t>
    </r>
    <r>
      <rPr>
        <sz val="11"/>
        <color theme="1"/>
        <rFont val="Segoe UI"/>
        <family val="2"/>
      </rPr>
      <t>de la meta establecida para el período, mediante la divulgación en la página web del Ministerio la Resolución 0032-2019 por medio de la cual se efectuó la Incorporación y Desagregación del Presupuesto de Funcionamiento del Ministerio para la vigencia 2020 y la Resolución 0033-2019 por medio de la cual se efectuó la Incorporación y Desagregación del Presupuesto de Inversión del Ministerio. De igual manera se encuentran publicadas las resoluciones de los traslados presupuestales internos realizados en los meses de enero y febrero de 2020 y la Ejecución Presupuestal del Ministerio de Ciencia, Tecnología e Innovación, al cierre del mes de enero y febrero de 2020.
En la página web de Minciencias (www.minciencias.gov.co) se encuentra publicada la información que da cuenta del cumplimiento de los tres requisitos: publicación de presupuesto en ejercicio, publicación histórico del presupuesto asignado a la Entidad y ejecución del presupuesto asignado en la vigencia fiscal. Información que puede consultar en el link:
https://www.minciencias.gov.co/quienes_somos/informacion_financiera_contable/presupuesto
https://www.minciencias.gov.co/quienes_somos/informacion_financiera_contable/ejecucion
6-	Contribuir a un Minciencias más moderno
Para el primer trimestre se cumple con la meta establecida del</t>
    </r>
    <r>
      <rPr>
        <b/>
        <sz val="11"/>
        <color theme="1"/>
        <rFont val="Segoe UI"/>
        <family val="2"/>
      </rPr>
      <t xml:space="preserve"> 100% de los requisitos de Gobierno Digital</t>
    </r>
    <r>
      <rPr>
        <sz val="11"/>
        <color theme="1"/>
        <rFont val="Segoe UI"/>
        <family val="2"/>
      </rPr>
      <t xml:space="preserve">, cuyas evidencias se presentan en el plan de Trabajo Sistema de Gestión Ambiental, donde se implementa el programa de correcta disposición final de los residuos tecnológicos y el formato Plan de Austeridad en el Gasto y Gestión Ambiental 2020.
</t>
    </r>
  </si>
  <si>
    <r>
      <t xml:space="preserve">1.	Gestión de Seguridad y Privacidad de la Información
Con corte a primer trimestre de 2020, se reporta un avance del 11% en el plan de seguridad y privacidad de la información, con respecto al avance planeado del 10%, el cual comprende la ejecución del 100% de acciones planeadas para el mantenimiento de los requisitos y componentes definidos en el Modelo de Seguridad y Privacidad de la Información y la Norma ISO/IEC 27001:2013. A continuación se detallan las acciones que dan cuenta del avance para el primer trimestre:
En cuanto al tema de inventarios la Entidad cuenta con el inventario clasificado, pero debido al Decreto 2226 de 2019 “Por la cual se establece la estructura del Ministerio de Ciencia, Tecnología e Innovación" se debe ajustar el inventario de activos de acuerdo a la conformación del Ministerio, por tal razón para el siguiente trimestre se ejecutará la actividad
Con corte a 30 de marzo, se ajustaron las políticas de acuerdo con las necesidades de la Entidad, sin embargo, queda pendiente la aprobación de las mismas por parte de los responsables, por tal razón para el siguiente trimestre se ejecutará la actividad.
Por otro lado, se elaboró plan de tratamiento de riesgos de seguridad y privacidad de la información para la vigencia 2020, asegurando su articulación con el Plan Estratégico de TI, el cual se aprobó en comité de gestión y desempeño institucional mediante acta N° 1 y se encuentra publicado en la página web.
En cuanto al plan de mejoramiento de la auditoria y debido al Decreto 2226 de 2019 “Por la cual se establece la estructura del Ministerio de Ciencia, Tecnología e Innovación" se hace necesario reprogramar unas actividades y ejecutarlas en los siguientes trimestres
2.	Estrategia TI y Gobierno TI
Se registra el avance durante el primer trimestre de 2020 de los cuatro proyectos que integran la Iniciativa Estratégica "Estrategia TI y Gobierno TI", el cual contiene información sobre las actividades realizadas, en cada uno de los 4 proyectos que integran la Iniciativa Estratégica.
En el marco de trabajo COBIT, se elaboró el plan de trabajo del proyecto Diseño de un modelo de Gobierno de TI para Minciencias, en el cual se relacionan las actividades a realizarse entre los meses de abril y septiembre de 2020, adicionalmente se realizó la revisión del documento de análisis de la situación actual elaborado en la vigencia de 2019, con el fin de identificar los dif+O43erentes temas a actualizar asociados con el cambio de Departamento Administrativo a Ministerio, con el fin de recopilar las diferentes fuentes de información requeridas para la actualización.
Las evidencias de las actividades realizadas se encuentran disponibles en la siguiente ruta: \\waira\COLCIENCIAS\OSI\SGC-GINA\Evidencias\PETI\2020\1er Trimestre\
Implementación Arquitectura Empresarial, para esta implementación se analizaron los criterios de calidad que deben satisfacer los documentos que evidencian el cumplimiento de la implementación de cada uno de los 28 lineamientos que en conjunto reúnen los Dominios Estrategia TI y Gobierno TI. El análisis se realizó con base en el documento “G.GEN.04. Guía General de Evidencias del Marco de Referencia de AE para la Gestión de TI en el Estado”, Versión 1.3 de octubre de 2019 .
Por otro lado se elaboró el “plan de trabajo 2020 para la implementación de lineamientos de los dominios estrategia TI y gobierno TI”, el cual contiene la selección de los lineamientos que durante la vigencia 2020 se revisarán y ajustarán en el contexto organizacional del Ministerio de Ciencia, Tecnología e Innovación: los 13 lineamientos del Dominio de Estrategia TI y 12 de los 15 lineamientos del Dominio de Gobierno de TI.
Las evidencias de las actividades realizadas se encuentran disponibles en la siguiente ruta: \\waira\COLCIENCIAS\OSI\SGC-GINA\Evidencias\AE\2020\1er Trimestre\
Seguimiento a los planes de mejora derivados de las auditorías realizadas, en el primer trimestre se presenta el seguimiento realizado a la auditoría realizada en 2019 al Sistema de Seguridad y Privacidad de la Información, y a la oportunidad de mejora al proceso de Gestión de TI (en 2019) identificada por la Oficina Asesora de Planeación e innovación Institucional.
De acuerdo con la auditoría realizada en el 2019 al Sistema de Seguridad y Privacidad de la Información con el propósito de evaluar el cumplimiento de los requisitos de la Norma ISO/IEC 27001:2013, verificando el cumplimiento de las disposiciones establecidas en el Modelo de Seguridad y Privacidad de Información y la Política de Gobierno Digital, se obtuvieron los siguientes resultados:
11 fortalezas
1 oportunidad de mejora
13 observaciones
49 no conformidades  
De los anteriores resultados se generó un plan de mejoramiento que subsane las cuarenta y nueve (49) no conformidades, con una fecha máxima de cumplimento a 30 de septiembre 2020, de los cuales se planearon ejecutar 20 no conformidades, es decir 100% para el primer trimestre. Una vez realizado el seguimiento al plan de mejoramiento se evidencia, de las 20 planeadas se dio cumplimiento a 12 no conformidades es decir un 60%,  las demás no conformidades se deben reprogramar para los siguientes trimestres, debido al Decreto 2226 de 2019 “Por la cual se establece la estructura del Ministerio de Ciencia, Tecnología e Innovación" se hace necesario reprogramar y ajustarlas de acuerdo con la estructura del Ministerio, por tal razón se incluirán las 12 no conformidades para el seguimiento del segundo trimestre.
Implementación Política de Uso Eficiente del Papel, este plan contiene trece lineamientos de la Política de Uso Eficiente del Papel adoptada por la Entidad mediante la Resolución 836 de 2017 y actualizada con la Resolución 1351 de 2018; el plan se constituye en la hoja de ruta para garantizar durante la vigencia 2020 la implementación de los trece lineamientos de la Política de Uso Eficiente del Papel de conformidad con lo establecido en las resoluciones mencionadas y en el contexto organizacional del Ministerio de Ciencia, Tecnología e Innovación.
Para este trimestre se realizó el comparativo de consumo institucional de papel de impresión trimestral durante la vigencia 2019, y del total anual correspondiente a las vigencias 2018 y 2019; el comparativo se realiza con base en el cálculo, entre otras, de las siguientes variables: Consumo mensual de resmas, Consumo mensual de hojas de impresión, Consumo mensual per cápita de papel y Consumo trimestral per cápita de papel.
Por otro lado, se hace levantamiento de información, diseño y desarrollo del formulario electrónico prototipo para el registro de asistencia a reuniones presenciales y virtuales, el cual permite el registro electrónico de la asistencia y de los compromisos de cada uno de los asistentes a una reunión presencial o virtual: con ello no habrá necesidad de diligenciar y archivar físicamente, como se hace actualmente, el formato en papel dispuesto para tal fin. El formulario electrónico prototipo se encuentra disponible en la URL asistencia.minciencias.gov.co.
Levantamiento de información, rediseño y ajustes al desarrollo, en la herramienta CA de la Mesa de Servicios, de cinco (5) formularios electrónicos que reemplazarán igual número de formatos físicos en papel que se archivan, y que actualmente diligencian los usuarios que solicitan a la OTSI los siguientes servicios de TI: Gestión de Cuentas, Solicitud de Reglas de Firewall, Creación de Grupos de Correo, Solicitud de Servidores y Préstamo de Equipos; con ello no habrá necesidad de diligenciar y archivar físicamente, como se hace actualmente, los formatos en papel dispuestos para tal fin. 
3.	Sistemas de Información, Datos y Servicios Digitales
 Durante el primer trimestre de 2020 para cada uno de los 4 proyectos que integran la Iniciativa "Sistemas de Información, Datos y Servicios Digitales." Logrando de este modo el </t>
    </r>
    <r>
      <rPr>
        <b/>
        <sz val="11"/>
        <rFont val="Segoe UI"/>
        <family val="2"/>
      </rPr>
      <t>4% de avance</t>
    </r>
    <r>
      <rPr>
        <sz val="11"/>
        <color theme="1"/>
        <rFont val="Segoe UI"/>
        <family val="2"/>
      </rPr>
      <t xml:space="preserve">.   
En el documento de reporte de avance, se presentan las principales actividades realizadas, avances, logros, entregables y dificultades. A continuación se presenta una síntesis de los principales avances:
1. Ajustar la estructura del sistema Orfeo, acorde al decreto 2226 de 2019 migración a Minciencias.
2. Construcción de Integración y formularios para habilitar la aplicación "reserva de cupos de donaciones"
3. Ajuste e inclusión de funcionalidades en la aplicación Certificados Minciencias.
4. Ajuste de nuevas funcionalidades para configuración convocatorias SIGP
5. Análisis para realizar los ajustes pertinentes en el formulario de la convocatoria Talento Joven e impacto regional – 2020
6. Entrega en producción la aplicación “Registro”,  que permite la revisión de los documentos de las propuestas y postulaciones que se presenten en las convocatorias parametrizadas a través de la plataforma ScienTI.
7. Desarrollo del módulo de administración de “Formularios RedCol”
8. Mantener la plataforma funcional para cosechar a información de las instituciones Colombianas interesadas en mostrar: 
9. Ejecución  de etapas de planeación, análisis y diseño para la modernización del módulo PUBLINDEX.
10. Vigilar Calidad y cumplimiento atención de Solicitudes.
11. Atención de solicitudes de usuarios internos
12. Atención de solicitudes de usuarios externos PQRDS
Durante el trimestre se adelantaron las siguientes acciones para mitigar el riesgo 22 - Capacidad en la interoperabilidad de los sistemas de información:
1.Inclusión de requerimientos no funcionales de interoperabilidad en la modernización de Publindex, 
2.La implementación de la aplicación para la recepción de donaciones, para la cual se establecen nuevos mecanismos de interoperabilidad entre varios sistemas de información de la entidad.
3.La puesta en producción del módulo de registro
4.Los avances en el proceso de refinamiento por parte de las universidades de sus repositorios de datos, mejorando la cantidad de datos intercambiados con calidad, 
Mediante estos avances, se fortalece la interoperabilidad entre los sistemas de información, mejorando la eficacia, la eficiencia y la efectividad en la prestación de servicios a los ciudadanos, a partir de la inclusión de nuevas capacidades tecnológicas para intercambiar información y conocimiento, entregando servicios en línea a ciudadanos, empresas y a otras entidades
Teniendo en cuenta la importancia de la modernización y transformación digital, se hace necesario fortalecer la operación de los sistemas de información mediante la aplicación de mantenimientos adaptativos y evolutivos, así como la construcción de las nuevas soluciones que se requieran para la sistematización o automatización de los procesos, actualizando y migrando gradualmente las aplicaciones existentes (SCIENTI SIGP, ORFEO); hacia nuevas tecnologías, para habilitar y mejorar la provisión de servicios digitales de confianza y calidad, asegurando el control de la información; aumentando la productividad; la competitividad; reducción de riesgos, así como la interoperabilidad con otros sistemas, realizando la evaluación de tendencias tecnológicas y tecnologías emergentes aplicables a las necesidades de los sistemas de información en el sector proporcionando el acompañamiento, capacitación y ayuda necesarios para asegurar el máximo aprovechamiento del sistema de información, estableciendo configuraciones adaptadas a las necesidades de los procesos.
Así mismo es necesario identificar, definir y consolidar los objetivos, estrategias, políticas, y actividades que permitan establecer el gobierno gestión y calidad de los datos institucionales; alineado con los requerimientos de los sistemas de información del Ministerio, facilitando información actualizada respecto a los servicios y trámites internos con miras a su lograr su óptima utilización, en condiciones de oportunidad, claridad, transparencia.
A través de la red colombiana de información Científica (RCIC) se busca proveer al país de una estructura que articule los esfuerzos del SNCTeI y desarrollen en el ámbito de información Científica, un insumo para fortalecer el desarrollo científico, Tecnológico, la apropiación social del conocimiento y la articulación con redes internacionales para gestión de la información científica, dentro de sus objetivos primordiales se encuentra promover lineamientos en el área de la información científica fortaleciendo las condiciones y capacidades para su producción articulación y organización.
4.	Infraestructura Digital
El avance para el primer trimestre reflejado en el indicador programático que se adjunta corresponde a </t>
    </r>
    <r>
      <rPr>
        <b/>
        <sz val="11"/>
        <color theme="1"/>
        <rFont val="Segoe UI"/>
        <family val="2"/>
      </rPr>
      <t>un 9 % de cumplimiento</t>
    </r>
    <r>
      <rPr>
        <sz val="11"/>
        <color theme="1"/>
        <rFont val="Segoe UI"/>
        <family val="2"/>
      </rPr>
      <t xml:space="preserve"> con respecto a la meta real definida planeada para este periodo de evaluación, la meta de la Iniciativa para la vigencia 2020: 70%
El avance ejecutado en el primer trimestre se da a través de los siguientes proyectos:
1.	Garantizar la operación de la Infraestructura TI y sus servicios asociados, Acuerdo marco CE-572-1-AMP-2017 para adquirir productos y servicios Google
2.	Mejora y seguimiento continuo de la seguridad informática en la Infraestructura de TI, Contrato renovación licenciamiento Microsoft
3.	Fomentar el trabajo colaborativo entre las diferentes áreas del MinCiencias, Realizar la renovación del registro ante LACNIC para el Direccionamiento Público del Ministerio de Ciencia, Tecnología e Innovación – MINCIENCIAS
Para cada uno de los proyectos existen unas tareas y actividades generales, con sus respectivos entregables, y pesos en porcentajes para cada trimestre, de acuerdo con los planes de trabajo establecidos por el equipo de infraestructura.
5.	Contribuir a un Minciencias más transparente
Para el primer trimestre </t>
    </r>
    <r>
      <rPr>
        <b/>
        <sz val="6.6"/>
        <color theme="1"/>
        <rFont val="Segoe UI"/>
        <family val="2"/>
      </rPr>
      <t xml:space="preserve">se cumple con la meta del 100% </t>
    </r>
    <r>
      <rPr>
        <sz val="11"/>
        <color theme="1"/>
        <rFont val="Segoe UI"/>
        <family val="2"/>
      </rPr>
      <t xml:space="preserve">de los requisitos priorizados de transparencia, a través de la publicación y aprovechamiento de datos abiertos de acuerdo a los lineamientos establecidos por MIN TIC https://estrategia.gobiernoenlinea.gov.co/623/w3-article-9407.html.
Por otro lado, se actualiza la información de producción, grupos, revistas e investigadores de acuerdo con la convocatoria 833 de 2019, actualización de datos históricos, actualización de otros sets de datos en el portal de ciencia en Cifras (presupuesto y ejecución FFJC, Mediante el portal “Ciencia en cifras”, se provee a la comunidad científica de una herramienta interactiva y gráfica para que puedan realizar actividades de exploración de la información generada por MinCiencias y así mismo, puedan hacer crítica y análisis de las mismas, https://minciencias.gov.co/ciudadano/datosabiertos.
Con la publicación de los sets de datos, mencionados en las actividades en el portal de datos abiertos, se provee a la comunidad de la información de modo que para que realicen diferentes actividades de análisis y comparación de los resultados de los tableros, o en su defecto realizar sus propios análisis de datos para sus propias actividades de investigación,
mejoramiento de tiempos de respuesta en la consulta de la información, debido a un ajuste en cada uno de los tableros, para que fueran extractos y no de consulta en línea.
6.	Contribuir a un Minciencias más moderno
En el mes de enero de 2020 se elaboró el audiagnóstico de la política de gobierno digital, y partiendo del resultado de éste se formuló el plan de acción de gobierno digital para la vigencia 2020, los cuales fueron presentados para aprobación del Comité de Gestión y Desempeño Sectorial e Institucional en su sesión del 30 de enero de 2020. El plan de acción definido comprende las siguientes acciones a cumplir antes de finalizar la vigencia:
•	Definir alcance para la vigencia 2020  para el  desarrollo e implementación de certificaciones en línea o parcialmente en línea.
•	Definir la metodología para el diseño de los componentes de información y avanzar en la definición del esquema de gobierno de los componentes de información mediante la construcción del Catálogo de entidades de negocio, la caracterización de las entidades de negocio, la construcción del mapa de información y el avance en la definición de una Matriz CRUD (Crear, leer, actualizar y eliminar), entidades de negocio vs sistemas de Información.
•	En cuanto a interoperabilidad: Definir un responsable de los servicios de intercambio de información y conseguir su reconocimiento por toda la entidad formalmente, mantener actualizada la documentación de los procesos de la entidad y realizar el ejercicio de identificación de las necesidades de intercambio de información, realizar la gestión y buscar el establecimiento de acuerdos para el intercambio de información con otras entidades, definir los formatos y requerimientos de documentación necesarios para la operación de los servicios de intercambio de información, avanzar en la adecuación de la arquitectura de la infraestructura tecnológica de la entidad para hacerla compatible con la plataforma de interoperabilidad, teniendo en cuenta las necesidades específicas de intercambio de información.
•	Diligenciamiento de la Matriz de Caracterización y Priorización de Grupos de Interés de Iniciativas TI e  Inicio de la implementación de la estrategia de uso y apropiación.
•	Generar lineamientos que permitan a la Entidad identificar la infraestructura crítica, con el fin de socializar  los resultados a las partes interesadas.
•	Generar lineamientos que permitan a la entidad  tomar acciones frente a las  vulnerabilidades luego de ser reportadas por el COLCERT u otras entidades del gobierno Nacional .
En cuanto al marco de referencia de Arquitectura Empresarial para la Gestión de TI, se elaboró el plan de trabajo 2020, partiendo del análisis del documento expedido por MinTIC G.GEN.04 Guía General de Evidencias del Marco de Referencia de AE para la gestión de TI en el Estado - versión 1.3 de octubre de 2019, en la cual se establecen las evidencias con sus respetivos criterios de calidad para cada uno de los lineamientos de Arquitectura Empresarial para los dominios: Estrategia TI, Gobierno TI, Sistemas de Información, Información, Servicios Tecnológicos y Uso y Apropiación de TI.  
Respecto al indicador Cumplimiento de los requisitos priorizados de gobierno digital, se mantiene el avance reportado al finalizar la vigencia anterior correspondiente a un 94%, pues aunque en estos se encuentran pendiente de cumplimiento la implementación de un proceso de planeación, gestión de los datos, información, servicios y flujos de información; la implementación de la estrategia de uso y apropiación de TI; y proveer y/o consumir componentes de información a través de la Plataforma de Interoperabilidad, en el plan de acción de gobierno digital formulado y cuyas actividades se relacionaron anteriormente, está previsto que éstas se finalicen en el segundo semestre de 2020, y en esta primera etapa del año se llevó a cabo el proceso de planeación previa verificación de lineamientos generados por MinTIC al respecto, considerando que durante la vigencia 2019 se liberaron nuevas versiones asociadas con la política de gobierno.O43
</t>
    </r>
  </si>
  <si>
    <r>
      <t>Fortalecimiento del enfoque hacia la prevención y el autocontrol - 2020
1-	Ejecución de auditorías, seguimientos y evaluaciones
En cumplimiento del plan de auditorías de la Oficina de Control Interno y conforme a lo programado para el primer trimestre de 2020, se tenía planeado generar (6) informes de auditoría o seguimiento, de los cuales se cumple la meta llegando a un</t>
    </r>
    <r>
      <rPr>
        <b/>
        <sz val="11"/>
        <color theme="1"/>
        <rFont val="Segoe UI"/>
        <family val="2"/>
      </rPr>
      <t xml:space="preserve"> 10.67%,</t>
    </r>
    <r>
      <rPr>
        <sz val="11"/>
        <color theme="1"/>
        <rFont val="Segoe UI"/>
        <family val="2"/>
      </rPr>
      <t xml:space="preserve"> a continuación, se detallan los informes.
1.	Evaluación C.I. CONTABLE VIG 2019
2.	Informe Pormenorizado del Sistema de Control Interno DIC 2019 
3.	Seguimiento e-KOGUI II SEM 19
4.	Seguimiento PM CGR 311219
5.	Seguimiento PMA 30-12-2019
6.	Seguimiento PQRDS II SEMESTRE 2019
Seguimiento y evaluación a la gestión del riesgo
2-	Contribuir a un Minciencias más transparente Oficina de Control Interno
Desde la Oficina de Control Interno, con el fin de contri+O63buir a una Entidad más Transparente, se han mantenido los 8 requisitos asignados, manteniendo un cumplimiento del </t>
    </r>
    <r>
      <rPr>
        <b/>
        <sz val="11"/>
        <color theme="1"/>
        <rFont val="Segoe UI"/>
        <family val="2"/>
      </rPr>
      <t xml:space="preserve">100%. </t>
    </r>
    <r>
      <rPr>
        <sz val="11"/>
        <color theme="1"/>
        <rFont val="Segoe UI"/>
        <family val="2"/>
      </rPr>
      <t>Como soporte del cumplimiento se anexa la ficha de reporte del indicador programático donde se registra la evidencia que da cuenta del cumplimiento de cada una de las variables requeridas.</t>
    </r>
  </si>
  <si>
    <r>
      <t>Pacto por un Direccionamiento Estratégico que genere valor público 2020
1-	Planear, acompañar y evaluar integral y oportunamente
Para esta estrategia se cumple con el 100% de los requisitos que dan cuenta del seguimiento trimestral de la matriz de hitos de la planeación primer trimestre de 2020, de igual manera se da a conocer el Plan con las capacitaciones que se realizarán en la vigencia asociado a los temas de planeación institucional/ gestión de información/gestión de proyectos y sistema de gestión organizacional.
2-	Contribuir al mantenimiento y la mejora continua bajo el cumplimiento de estándares nacionales e internacionales
Se presenta el plan de fortalecimiento de competencias de líderes de procesos y enlaces calidad formulado para la vigencia 2020, para el primer trimestre se realizó capacitación en gestión del riesgo de corrupción, de gestión y de seguridad digital, cuyo objetivo es fortalecer las competencias de los  responsables y líderes de proceso y de Calidad, así como de los colaboradores del equipo de trabajo del proceso en la gestión y administración de los riesgos de corrupción, de seguridad digital y  de gestión.
Las capacitaciones realizadas se enmarcan en la metodología establecida en la  Guía de Gestión del Riesgo y las Oportunidades -D102PR03G01 - de la entidad y de acuerdo con el contexto de la entidad. 
Por otro lado, se hace seguimiento al plan de cambios en el sistema de gestión de calidad con el fin asegurar que la fusión de Colciencias en el Ministerio de Ciencia, Tecnología e Innovación, permita el mejor uso y apropiación de la información que hace parte del Sistema de Gestión de Calidad (SGC), con el fin de aportar efectivamente en la consolidación del SGC del nuevo Ministerio, en el cual se mantendrá la conformidad con la norma ISO 9001:2015 y demás requisitos aplicables.
Toda vez que el nuevo Plan Nacional de Desarrollo 2018-2022 "Pacto por Colombia, pacto por la Equidad", establece un plazo máximo de seis (6) meses, una vez sancionada la ley, para el inicio de la operación del Ministerio de Ciencia, tecnología e Innovación, se establece un periodo de transición para la documentación del sistema en la cual se implementarán las siguientes premisas:
1. En cumplimiento de la directiva institucional para la gestión de marca de gobierno, se priorizó el cambio del logo institucional de los documentos en los cuales se evidencie la imagen del anterior Plan Nacional de Desarrollo "Todos por un nuevo País". Los documentos en los cuales se identifica el Logo de "Colciencias" o el nombre de "Departamento Administrativo de Ciencia, Tecnología e Innovación" no serán priorizados en el proceso de cambio de logo institucional, teniendo en cuenta que a partir del 24 de noviembre de 2019 se vence el plazo para el inicio de operación del Ministerios de Ciencia Tecnología e Innovación.
2. En la revisión, actualización o ajuste de los documentos del Sistema de Gestión de Calidad (SGC), se priorizarán aquellos documentos cuyo ajuste obedezca a la necesidad de implementar un requisito legal o un requisito de operación imprescindible para la conformidad del servicio. Aquellos procedimientos, manuales o guías no prioritarios para la prestación del servicio no serán intervenidos con el fin de evitar reprocesos o sobrecargas al sistema de gestión.
3. El periodo de transición se ejecutará entre el 01 de marzo de 2019 y el 30 de Junio de 2020.
3-	Gestión del Conocimiento y la Innovación Pública
Para el primer trimestre se realiza la formulación del Plan de Trabajo para intervenir aspectos claves en la Gestión del Conocimiento y la Innovación Pública de acuerdo a resultados del FURAG 2019 y análisis de resultados de autodiagnóstico de MIPG, el cual será presentado en el Comité de Gestión y Desempeño Sectorial e Institucional del mes de abril, con el fin de someterlo a la aprobación.
Esta política tiene como propósito “administrar el conocimiento tácito (intangible) y explícito (tangible) en las entidades para mejorar los productos y servicios que ofrece, su desempeño y los resultados de gestión” (Departamento Administrativo de la Función Pública (DAFP). 2019. MIPG: Metodología de Medición del Desempeño de Entidades Públicas.
4-	Acompañar la gestión integral de los riesgos y oportunidades
Durante el primer trimestre de 2020 la Oficina Asesora de Planeación e Innovación Institucional, como segunda línea de defensa, revisa y actualiza la Guía para la Gestión del Riesgo y las Oportunidades del Ministerio de Ciencia, Tecnología e innovación la cual es aprobada en la sesión del Comité de Gestión y Desempeño Sectorial e Institucional del 27 de marzo de 2020, junto con la política de administración del riesgo para la Entidad.
Con el fin de lograr los objetivos establecidos en su planeación estratégica e institucional, el Ministerio de Ciencia, Tecnología e Innovación, se compromete a instaurar y conservar un sistema que permita garantizar la identificación, registro, análisis, evaluación, monitoreo y control de los riesgos inherentes al desarrollo de su misión, en todos los procesos de la Entidad, a fin garantizar el cumplimiento de los objetivos institucionales, la eficacia y eficiencia en su gestión pública, así como su transparencia e integridad.
5-	Optimizar procesos y procedimientos
Con corte a 31 de marzo de 2020, el resultado obtenido en el indicador “</t>
    </r>
    <r>
      <rPr>
        <b/>
        <sz val="11"/>
        <color theme="1"/>
        <rFont val="Segoe UI"/>
        <family val="2"/>
      </rPr>
      <t>Cumplimiento en la reducción de tiempos, requisitos o documentos en procedimientos seleccionados”, evidencia un avance en un 23%</t>
    </r>
    <r>
      <rPr>
        <sz val="11"/>
        <color theme="1"/>
        <rFont val="Segoe UI"/>
        <family val="2"/>
      </rPr>
      <t xml:space="preserve">, resultado que permite cumplir con la meta planificada del </t>
    </r>
    <r>
      <rPr>
        <b/>
        <sz val="11"/>
        <color theme="1"/>
        <rFont val="Segoe UI"/>
        <family val="2"/>
      </rPr>
      <t>10%</t>
    </r>
    <r>
      <rPr>
        <sz val="11"/>
        <color theme="1"/>
        <rFont val="Segoe UI"/>
        <family val="2"/>
      </rPr>
      <t>.
 Este resultado se obtiene gracias a que durante el primer trimestre se realiza el cargue proactivo desde el Equipo Calidad de los formatos y modelos asociados a los procesos en los cuales se realiza el cambio de logo e imagen institucional y el cambio de roles y responsables de acuerdo con el Decreto 2226 de 2019, sin modificar los lineamientos ni disposiciones concertadas y aprobadas previamente, para garantizar el cumplimiento de los requisitos asociados a cada proceso.
 Así mismo se incrementan los esfuerzos del equipo calidad de la OAPII para adaptar rápidamente y someter a aprobación los procedimientos y guías que se consideraron prioritarios.
 Para el cierre del primer trimestre se realiza la revisión completa del mapa de procesos de la Entidad validando la planificación de los 7 macroprocesos propuestos en el rediseño Institucional. Los procesos pasan de 22 procesos a 24, identificando la necesidad de incluir dos nuevos procesos.
 Para el próximo trimestre se debe tener en cuenta la necesidad de contar con los procedimientos y demás documentos que emiten los lineamientos y controles para la adecuada ejecución de los procesos y de esta forma garantizar la conformidad con los requisitos aplicables, en coherencia con los objetivos y funciones definidos en la Ley 1951 de 2019 que dispone la creación del Ministerio de Ciencia, Tecnología e Innovación y el Decreto 226 de 2019 “Por la cual se establece la estructura del Ministerio de Ciencia, Tecnología e Innovación".
Para el cumplimiento en la</t>
    </r>
    <r>
      <rPr>
        <b/>
        <sz val="11"/>
        <color theme="1"/>
        <rFont val="Segoe UI"/>
        <family val="2"/>
      </rPr>
      <t xml:space="preserve"> estandarización de trámites y servicios para la transformación digital hacia un Estado Abierto, se cumplió con la meta establecida del 14%</t>
    </r>
    <r>
      <rPr>
        <sz val="11"/>
        <color theme="1"/>
        <rFont val="Segoe UI"/>
        <family val="2"/>
      </rPr>
      <t xml:space="preserve">, logrando de esta manera la creación del trámite "Homologación de Entidades del Sistema Nacional de Ciencia, Tecnología e Innovación -SNCTI",  en el  Sistema Único de Información de Trámites - SUIT,  se está construyendo y revisando el Manifiesto de Impacto Regulatorio, documento en el que se deben incluir los aspectos más relevantes para justificar la creación del trámite, garantizando que todo los beneficios y aportes al Sistema Nacional de Ciencia, Tecnología e Innovación, se vean reflejados en este nuevo trámite que permitirá a las diferentes entidades participar activamente de las convocatorias a través del Sistema General de Regalías.
Desde la Dirección de Transferencia y Uso de Conocimiento, se construyó el procedimiento a través del cual se definen las actividades del trámite (Beneficios tributarios por donación para actividades de CTeI M603PR03), así como el documento que permite la creación del nuevo trámite en el  Sistema Único de Información de Trámites - SUIT, el Manifiesto de Impacto Regulatorio. En este documento se está consignando los beneficios que tiene este nuevo trámite para atender lo dispuesto en la Ley 1955 de 2019 "por el cual se expide el Plan Nacional de Desarrollo 2018-2022. “Pacto por Colombia, Pacto por la Equidad ”que en su artículo 170°establece la "Deducción por donaciones e inversiones en Investigación, desarrollo tecnológico e innovación" y en su artículo 171° define el "descuento para inversiones y donaciones realizadas en investigación, desarrollo tecnológico o innovación" de acuerdo con los criterios y las condiciones señaladas por el Consejo Nacional de Beneficios Tributarios en Ciencia, Tecno­logía e Innovación (CNBT), tengan derecho a descontar de su impuesto sobre la renta a cargo el 100% del valor donado,  más el 25% adicional sobre el valor donado.
A partir del 25 de mayo de 2019,  las entidades podrán acceder al beneficio tributario,  que se brinda en un descuento sobre el impuesto de la renta a cargo equivalente al 100% sobre el valor de la remuneración correspondiente a la vinculación de la  persona con título de Doctorado,  más el 25% adicional sobre el valor remunerado, cuando la entidad demuestre la vinculación de personal con título de Doctorado y por cada profesional con título de Doctorado adicional vinculado para el desarrollo de actividades de I+D+i. 
6-	Análisis y difusión de estadísticas nacionales de CTeI
El pasado 31 de enero de 2020, el Departamento Administrativo Nacional de Estadística DANE, publicó la Resolución 0133 de 2020, por el cual se adopta el Programa Anual de Evaluación para la Calidad Estadística para la vigencia 2020 -PECE 2020 en el marco del Sistema Estadístico Nacional. En dicho Plan se relacionan 39 operaciones estadísticas de 18 Entidades, de las cuales no se encuentra incluido el Ministerio de Ciencia, Tecnología e Innovación, por lo tanto la Entidad manifestó la permanencia e importancia de efectuar  la evaluación de la operación estadística del Ministerio (Grupos de investigación e Investigadores reconocidos por Minciencias) en el presente año.
El Ministerio de Ciencia, Tecnología e Innovación emitió oficio al DANE manifestando el interés para que la evaluación de su operación estadística sea incluida en el PECE 2021 primer trimestre. 
7-	Monitorear, evaluar integral y oportunamente
La Oficina Asesora de Planeación dispone de 20 bases de datos con la información que se reporta desde diferentes estrategias. Estas bases están en constante consolidación, actualización y estandarización dados los reportes trimestrales en GINA.
Para este primer trimestre se actualizaron 19 de las 20 bases de datos, por otro lado, se  hizo la consolidación de la información para actualizar las bases históricas, dejando así, las 19 bases de datos con la información a 2019. Se encuentra pendiente actualizar la base de Becas, la cual quedará actualizada en el segundo trimestre. 
Adicionalmente, se dio inicio al proceso de estandarización, dando prioridad a las bases que tienen mayor consulta como las publicadas en el sitio web La Ciencia en Cifras, las demás  continúan en proceso de normalización.
8-	Contribuir a un Minciencias más efectivo en la gestión de programas y proyectos de CTeI
El plan de trabajo del equipo gestión de proyectos 2020 está integrado por 7 focos o frentes a nivel detallado cuyo objetivo es doble: i) Garantizar la Incorporación y sostenibilidad de Convocatorias 2020 en GPS (Plan view) y ii) Usar en principio un mayor nivel de detalle y secuenciación de las actividades para luego ser incorporadas como Plan Detallado de Trabajo en GPS y desde allí hacerle seguimiento y consumir la Herramienta TI implementada. 
Este plan de trabajo se articula en consonancia con el trabajo de pilotaje y los 7 focos que a continuación de detallan:
a)	Convocatorias  Ecosistema Científico, Regalías Nariño, y en proceso el de la Agenda Ministerial, iniciado entre 2018 y 2019,.
b)	Avances y cierres de las Interfaces de GPS (Plan View) con los sistemas de información de la entidad (SIGP, MGI).
c)	 Centralización de documentos, copias, permisos y capacitación como Administrador de la Herramienta TI de Gestión de Programas y Proyectos.
d)	Estructuración de los lineamientos metodológicos y mejoras en procedimientos clave que permita unir tanto el mundo de la herramienta con los activos de conocimiento de la entidad para garantizar la incorporación de Convocatorias 2020 II semestre en GPS (plan view).
e)	Gestión de contratos, licencias y presupuesto de apalancamiento de la oficina de gestión de proyectos.
f)	Gestión de comunicaciones, capacitaciones, sensibilizaciones tanto a nivel del uso y aprovechamiento de la herramienta, como de los componentes conceptuales y metodológicos de la gerencia de programas y proyectos de CTeI.
g)	 Finalmente, las actividades de participación y trabajo colaborativo con la Planeación Institucional como eje central de la Oficina Asesora de Planeación Institucional.
9-	Fortalecimiento y articulación con actores del SNCTeI en el análisis, producción y difusión de estadísticas de CTeI.
Bajo esta iniciativa se da cuenta de las principales actividades desarrolladas desde Gestión de la Información de OAPII en el fortalecimiento de las relaciones con los actores del SNCTeI para la producción estadística nacional del sector de CTeI. 
En el marco de la Organización para la Cooperación y el Desarrollo Económicos OCDE, se desarrollaron varios comités, entre estos, se destaca el CSTP Comité de Política de Ciencia y Tecnológica, en el que se discuten los lineamientos de política estratégica en ciencia, tecnología e innovación y el NESTI es el comité o reunión de Expertos en Indicadores de Ciencia y Tecnología. 
En el primer trimestre de 2020, se realizó el primer Comité Técnico de Asuntos OCDE, los compromisos de esta reunión fueron con relación al estado actual de las 16 declaraciones y lineamientos que Colombia debe cumplir como parte del proceso de su incorporación a la OCDE, La OAPII ayudará a implementar un plan para el registro y seguimiento de las actividades correspondientes, participación como apoyo técnico en la sesión 2 de la reunión del CSTP que está programada para la primera semana de abril.  Una de las tareas prioritarias y que debe ser enviada por parte del ministerio antes del 31 de marzo, es la priorización de los temas a incluir en la agenda que se están construyendo en CSTP para el periodo 2021- 2022, la primera priorización será a partir del Plan Estratégico del Ministerio para garantizar articulación con nuestras actividades.
10-	Contribuir a un Minciencias más transparente
Para el primer trimestre de la vigencia 2020, la Oficina Asesora de Planeación e Innovación Institucional logra el cumplimiento del </t>
    </r>
    <r>
      <rPr>
        <b/>
        <sz val="11"/>
        <color theme="1"/>
        <rFont val="Segoe UI"/>
        <family val="2"/>
      </rPr>
      <t>100%</t>
    </r>
    <r>
      <rPr>
        <sz val="11"/>
        <color theme="1"/>
        <rFont val="Segoe UI"/>
        <family val="2"/>
      </rPr>
      <t xml:space="preserve"> de los requisitos de Gobierno Digital asignados al programa “Pacto por un Direccionamiento Estratégico que genere valor público”
 Este resultado se logra asegurando la disponibilidad de los informes de seguimiento y rendición de cuentas y la operación del instrumento "La Ciencia en Cifras" (Herramienta Tableau), a través de la cual se cuenta con información estadística relevante y trazable que facilitan el consumo, análisis, uso y aprovechamiento de los componentes de información, para los grupos de valor y la toma de decisiones interna.
 Así mismo se da cumplimiento al lineamiento impartido por Presidencia para crear y actualizar de forma permanentemente la ventanilla única de trámites del estado a través del portal GOV.CO, el cual se constituye en una apuesta estratégica que busca mejorar el relacionamiento Estado- Ciudadano, ofreciendo toda la oferta institucional en un solo portal web.
 Para mantener el cumplimiento de los requisitos se hace necesario que en el segundo semestre se inicie la implementación del plan de transformación digital, con el cual se promueve la generación de servicios digitales confiables y de calidad que aporten a la generación de valor público en el marco del Plan Estratégico de Tecnologías de la Información y las Comunicaciones - PET.
11-	</t>
    </r>
    <r>
      <rPr>
        <b/>
        <sz val="11"/>
        <color theme="1"/>
        <rFont val="Segoe UI"/>
        <family val="2"/>
      </rPr>
      <t>Contribuir a un Minciencias más moderno</t>
    </r>
    <r>
      <rPr>
        <sz val="11"/>
        <color theme="1"/>
        <rFont val="Segoe UI"/>
        <family val="2"/>
      </rPr>
      <t xml:space="preserve">
Para el cierre del primer trimestre, se logra mantener el 100% de Cumplimiento de los requisitos priorizados de Gobierno Digital asignados al programa “Pacto por un Direccionamiento Estratégico que genere valor público”, a cargo de la Oficina Asesora de Planeación, evidenciando el acatamiento de 18 de los 18 requisitos asignados al programa “Pacto por un Direccionamiento Estratégico que genere valor público”.
Este resultado se logra asegurando la disponibilidad de los informes de seguimiento y rendición de cuentas y la operación del instrumento "La Ciencia en Cifras" (Herramienta Tableau), a través de la cual se cuenta con información estadística relevante y trazable que facilitan el consumo, análisis, uso y aprovechamiento de los componentes de información, para los grupos de valor y la toma de decisiones interna.
Así mismo se da cumplimiento al lineamiento impartido por presidencia para crear y actualizar la ventanilla única de trámites del estado a través del portal GOV.CO, el cual se constituye en una apuesta estratégica que busca mejorar el relacionamiento Estado- Ciudadano, ofreciendo toda la oferta institucional en un solo portal web.
</t>
    </r>
  </si>
  <si>
    <t xml:space="preserve">Convocatoria de Fortalecimiento de IES Públicas: Esta iniciativa tiene aún por definir el uso de los recursos en un Convenio a suscribir con el Ministerio de Educación Nacional. Los recursos de Minciencias están en los fondos que Icetex administra.
Alianza Minciencias Ecopetrol: A fin de promover la articulación entre actores y el fortalecimiento de capacidades del Sistema Nacional de Ciencia, Tecnología e Innovación y Minciencias, se subscribió con Ecopetrol el convenio de Especial Cooperación No.342 de 2012, en el cual se busca fortalecer la capacidad de I+D+i nacional en las temáticas de exploración y producción de hidrocarburos, a través del financiamiento de programas estratégicos, disminuir la brecha tecnológica entre Colombia y los referentes líderes mundiales, generando una mayor competitividad y aumentar la competitividad de ECOPETROL y del país acorde con los estándares mundiales. Este convenio también apoya la formación a nivel de maestrías y doctorados de nuevos investigadores colombianos de talla mundial y promueve la conformación de alianzas entre grupos de investigación nacional e internacional para brindar respuesta a las necesidades científicas y tecnológicas de ECOPETROL. En particular da relevancia a la investigación en tecnologías para la exploración y producción de crudos pesados.
Se firmo un contrato resultado de la convocatoria para “Desarrollar un sistema robótico para exploración subacuática conformado por un vehículo subacuático no tripulado y sistemas auxiliares, que cumpla funciones de apoyo en los procesos costa afuera emprendidos por Ecopetrol”.  Este contrato tiene como aporte el logro de 2 becas de doctorado apoyadas, 20 becas de maestría nacionales, 2 jóvenes investigadores y un proyecto de investigación apoyado aportando a la meta de programas y proyectos apoyados. 
Invitaciones Seguridad y Defensa: En el mes de marzo se dio apertura a una invitación para administrador de proyectos de I+D+i derivados de instrumentos propuestos por el Ministerio de Ciencia, Tecnología e Innovación – Minciencias y la Armada República de Colombia-ARC adicionalmente se dio cierre a la invitación a presentar propuestas para administrar los proyectos de I+D+i derivados de instrumentos  propuestos por el Ministerio de Ciencia, Tecnología e Innovación – Minciencias para el sector Seguridad y Defensa. 
Convocatoria para fomentar la salud mental y el bienestar como parte de la construcción de paz en Colombia: Esta convocatoria la cual se esperaba abrir en el segundo trimestre, ahora se espera confirmar el aporte del Reino Unido y con lo cual se podrá extender el alcance apoyado a líneas de investigación a la etapa posterior al confinamiento del Covid19.
Convocatoria hacia una mayor comprensión del conflicto armado, las víctimas y la historia reciente de Colombia: En el marco del convenio 792 de 2019, entre Minciencias y el Centro de Memoria Histórica se dio apertura el 06 de febrero a una convocatoria en la que se abordarán temas de investigación sobre el conflicto armado en Colombia. La convocatoria 872 de 2020, titulada “Hacia una mayor comprensión del conflicto armado, las víctimas y la historia reciente de Colombia”, es con la cual se esperan financiar proyectos de investigación que aborden temas como el conflicto, paz, memoria, víctimas y demás descritas en las líneas de los términos de referencia y que a su vez vinculen jóvenes investigadores e innovadores.
Se tenía programado el 06-04-2020, como fecha de cierre de la convocatoria. Sin embargo, debido a la coyuntura de salud pública generada por el Covid19, se publicó adenda No 1 de la convocatoria con el fin de ampliar hasta el 05-06-2020 a las 4:00 pm el cierre de esta y plazo para el registro de propuestas.
Invitación Investigarte 2.0: Durante el primer trimestre se realizó la proyección de los términos de referencia de la Invitación Investigarte 2.0, teniendo en cuenta los resultados de la convocatoria 833 de 2018 se redefinió a quien va dirigida. Para esta versión de la invitación se incorpora el componente del Programa Jóvenes Investigadores e Innovadores, se unen con el propósito de contribuir al fortalecimiento de la investigación, innovación y desarrollo tecnológico que requiere el país. Otra particularidad es que se financiara una nueva línea: EDITORIAL, en el cual se incluyen las siguientes subcategorías: literatura, edición y librerías. Debido a temas presupuestales, aún se está en espera de recibir las evidencias de los soportes para los recursos para financiar los proyectos de I+C (Investigación + Creación) y el de los jóvenes investigadores, por tal motivo no se logró abrir la invitación durante el primer trimestre, se espera abrir en el segundo trimestre del año.  
Invitación estrategia de acompañamiento a docentes de EPBM, para el fortalecimiento de competencias investigativas, pedagógicas y tecnológicas mediante Recursos Ed. Digitales: Construcción y aprobación de los Términos de Referencia de la invitación, parametrización del Sistema Integral de Gestión de Proyectos -SIGP- de la invitación. Se abre la invitación a participantes y publicación en página web el 17 de marzo de 2020. 
Invitación a Presentar Propuesta para Publicación de Artículos Científicos de Docentes: Durante el primer trimestre de 2020, se construyeron y aprobación de los Términos de Referencia de la invitación, se envía la invitación a participantes y publicación en página web el 17 de marzo de 2020.
Invitación para fortalecer capacidades en ética de la investigación, bioética e integridad científica: Dadas las condiciones del COVID19 se reprograma la convocatoria para el segundo trimestre del año y se analiza las condiciones para que pueda salir efectivamente. 
Conectando Conocimiento – 2021: al respecto de esta convocatoria se estudia la reprogramación, para redefinir el mecanismo que se debe usar y las líneas temáticas de esta además por la disponibilidad de los recursos para la misma. 
Invitación a presentar propuesta para definición y puesta en marcha de un análisis de la política del sistema nacional de innovación agropecuaria SNIA subsistema de extensión: Al respecto de esta iniciativa se han hecho acercamientos formales con el Ministerio de Agricultura y Desarrollo Rural al respecto de una notificación en donde ese Ministerio la cancelación de la invitación bajo argumentos técnicos, bajo este escenario se llevará al comité de la Dirección de Ejecución de Recursos para que sea retirada de la planeación institucional. 
Conectando Conocimiento – 2020: Se realiza la publicación del banco de financiables, donde se declaran 18 programas y 33 proyectos como financiables, para el caso de los programas se tienen 16 programas con 3 proyectos cada uno y 2 programas con 4 proyectos cada uno, lo que reflejaría un total de 89 proyectos. Se debe tener en cuenta que estos proyectos forman parte de la gestión del 2019 y que posteriormente se tendrá la financiación de proyectos disponibles del banco de elegibles restante de la convocatoria. 
Financiación de banco de elegibles de la convocatoria Pacto para la generación de nuevo conocimiento a través de proyectos de investigación científica en ciencias médicas y de la salud: el 06 de marzo se procede a la publicación del banco de financiables de la iniciativa que arroja un resultado de 52 proyectos financiables y de los cuales se inicia el proceso de contratación para incorporar el resultado al indicador en el siguiente trimestre. Estos proyectos fueron considerados parte de los resultados de la vigencia 2019.  
Programa CYTED, mujeres en la ciencia 2020, convocatoria fundación de apoyo a la investigación del estado de Sao Paulo FAPESP: Al respecto de CYTED se tienen avances en la forma como se hará la financiación de los proyectos este año, sobre la iniciativa de Mujeres en la Ciencia se determinan las condiciones de participación a este reconocimiento, el cual se le dio apertura durante el primer trimestre del año. Al respecto de la convocatoria con FAPESP de Brasil se tiene definición de los términos de referencia, sin embargo, la priorización de los temas asociados a la emergencia de covid-19 hacen que deba aplazarse por unos tramites administrativos y jurídicos necesarios y por la misma Pandemia se decide aplazar la apertura de la convocatoria. 
Invitación a presentar propuestas para la ejecución de proyectos de I+D+i orientados a la generación de nuevo conocimiento en yacimientos no convencionales en Colombia: se logra en el marco del convenio con la Agencia Nacional de Hidrocarburos, la definición de términos de referencia y preparación de sistemas para poder hacer la apertura de la convocatoria. 
Convocatoria para la financiación de proyectos en investigación en geociencias para el sector de hidrocarburos: Se trabaja en la construcción de los TdR de forma que se dejan preparados para ser presentados antes el comité de la dirección de ejecución de recursos para poder dar apertura en el segundo trimestre. 
Convocatoria programas STIC, Math y Climat AmSud: Los programas STIC, MATH y CLIMAT AmSud abrieron las convocatorias para las movilidades en el marco de proyectos de investigación multilateral en temas de TIC, matemáticas, variabilidad y cambio climático, respectivamente con Francia y otros países de América del Sur el 20 de diciembre de 2019. Desde el lanzamiento de estas convocatorias, Minciencias ha publicado esta información, la fecha de cierre de presentación de proyectos (inicialmente era el 20 de abril, pero se aplazó al 15 de mayo) y el enlace a la página oficial de cada uno de los programas en su página web. Además, gracias al apoyo de la oficina de Comunicaciones, se ha difundido esta información en la cuenta de twitter de la entidad.
Recomendaciones: Articular proyectos como el de Ecopetrol con otras iniciativas con las cuales se podría mejorar el impacto regional y el impacto de los resultados en los proyectos. Para el caso de las invitaciones se recomienda tener mesas de trabajo de revisión de los TdR con la OAPII. Las acciones de una tarea solo se deben reportar una vez, hay acciones repetidas muchas veces con el mismo contenido. </t>
  </si>
  <si>
    <t xml:space="preserve">Monitoreo de los artículos científicos publicados en revistas de alto impacto y las citaciones de impacto en producción científica de colombianos a nivel internacional: Al respecto de la iniciativa en el primero trimestre, se realizó una identificación de la publicación de artículos científicos de los colombianos en revistas de alto impacto en los índices citacionales mundiales. El número de artículos es de 3.192 para este primer trimestre dando cumplimiento al 100% de la meta trimestral. Es pertinente mencionar que las revistas están multicategorizadas y muestran un escenario en el cuál un mismo artículo puede estar contabilizado en más de un área temática; por lo tanto, el número de artículos reportado por área temática no suma el total de artículos reportados. Medicina 13.172%, Ingeniería 10.573%, Agricultura y Ciencias Biológicas 8.151%, Ciencias de la Computación 6.825%, Física y Astronomía 6.383%, Ciencias Sociales 5.941%, Bioquímica - genética y biología molecular 5.145% como porcentaje de aporte al indicador.
Acceso al conocimiento científico a nivel mundial (Consorcio Colombia): Al respecto de esta iniciativa se debe destacar que se construyen las estadísticas de uso representada por la cantidad de descargas de documentos electrónicos, que los estudiantes de maestrías, doctorados y los docentes de 55 instituciones realizaron durante el año 2019, se destaca la descarga de más de 4.6 millones de descargas del editor Elsevier-SD y de 2.7 millones de descargas del editor Springer Nature por parte de las instituciones. Durante el año 2019 se sumaron más de 8.3 Millones de artículos de revistas o capítulos de libros descargados en los 5 productos que tiene el Consorcio, siendo las instituciones del sector público quien aporta con 4.176 millones de descargas y las instituciones del sector privado con un total de 4.193 millones, así como las regiones que más descargas tienen son: Bogotá con 4.54 millones de descargas, Antioquia con 1.47 millones de descargas y Valle del Cauca con 580 mil descargas. El valor total de suscripción a los recursos electrónicos de investigación de los 5 editores, en 2020, es de USD $12,108,717 (Dólares Americanos) o su equivalente en pesos colombianos de COP $39,221,407,500 (a una TRM de 1 USD = COP 3.380,08). Adicionalmente se inicia el proceso para celebrar un Convenio Especial de Cooperación entre el Ministerio de Educación Nacional, el Fondo Francisco José de Caldas y Minciencias, con el propósito de articular y apoyar estrategias orientadas a la gestión de acceso y uso de la información científica mundial encaminadas a generar valor en los procesos de investigación y producción de las instituciones científicas y académicas y, de esta manera, incrementar el impacto de esos resultados en el país. 
Reconocimiento de actores: Durante el primer trimestre del año se tramitaron 3 solicitudes de reconocimiento de centros de investigación, de las cuales 2 fueron radicadas durante el último trimestre del año 2019, pero debido al cambio a Ministerio, fueron tramitadas durante este primer trimestre. Dos de las solicitudes de reconocimiento fueron aprobadas y una fue negada. En total se cuenta con un total de 44 centros de investigación reconocidos a la fecha.
Revistas científicas nacionales visibilidad e impacto y fortalecimiento de sus capacidades: La diferencia entre los niveles de conocimiento inicial en cada uno de los módulos del Nivel 2 del programa de formación denominado “Currículo del Editor” y los finales es significativo. Sin embargo, en el quinto módulo la participación ha sido menor respecto a los demás módulos, esto quizás debido a la problemática actual por la que está pasando el país. Lo que ha ocasionado un ajuste las actividades diarias de los participantes. Razón por la cual desde el área técnica se envió un correo invitándolos a colocarse al día con las actividades y a terminar el curso. 
Revisión y ajuste de los modelos cienciométricos vigentes: Para la vigencia 2020, se continúa con el trabajo interinstitucional permanente con la mesa de artes, arquitectura y diseño y la mesa técnica de libros y capítulos resultados de investigación. El propósito de la mesa es centrar la atención en la producción de conocimiento de las artes, arquitectura y diseño, frente a una valoración académica de la producción en diversas disciplinas. Además, se pretende establecer al largo plazo, unos criterios que permitan realizar una objetiva evaluación del conocimiento aportado a las prácticas y disciplinas relacionadas con Artes, Arquitectura y Diseño - AAyD. Para alcanzar dichos objetivos, se han presentado a los miembros de la mesa los análisis de resultado de la convocatoria 833 de 2018 y los avances y resultados de la misión de sabios para el foco de industrias creativas y culturales. Como resultado de dicho análisis, se discutió la conceptualización acerca de cómo se articulan el trabajo de las AAyD con otras áreas y el concepto general de la investigación - creación en Artes, Arquitectura y Diseño. Se propusieron 6 ejes temáticos relacionados con la definición de nuevas tipologías y métodos de evaluación de las publicaciones científicas. El trabajo desarrollado con las mesas instaladas servirá de insumo técnico para mejorar y potenciar el modelo de medición de grupos e investigadores y su producción.
Recomendaciones: Las gestiones para incentivar a la participación de los programas de desarrollo deberían enfocarse a incentivar la participación más activa y no limitarse a un comunicado, este tipo de estrategia podría trabajarse con el ejecutor del programa. Se recomienda al equipo asistir a las capacitaciones de reporte en GINA para evitar reprocesos de reporte y aprobación de tareas. </t>
  </si>
  <si>
    <t>NA</t>
  </si>
  <si>
    <r>
      <t xml:space="preserve">1-	Diseño y evaluación de la Política Pública de CTeI
La Misión de Sabios estableció 3 retos y 5 misiones en las que el país tiene que enfocarse, así mismo, definió las metas a cumplir para cada una de las misiones.
Es así como dentro del reto Colombia bio-diversa, innovación basada en la diversidad natural y cultural, se espera que para el 2030 la bioeconomía represente el 10 % del PIB, y la economía creativa el 8 %, duplicando el valor de sus exportaciones y creando 100.000 nuevos empleos, por otro lado, Colombia debe reducir los riesgos socio-ambientales del cambio climático en el periodo 2030-2050 al 50 % del valor actual.
Otro de los retos que debe tener en cuenta es Colombia productiva y sostenible crecimiento basado en la ciencia, de este modo duplicar la participación de la industria manufacturera en el PIB del país para el 2030, hasta un 24 % del PIB total, crecer la participación en industrias digitales hasta un 3% del PIB total y duplicar la participación de la agricultura en el PIB hasta un 13.4%.
Finalmente, Colombia equitativa conocimiento y educación para la inclusión social, este se debe enfocar en reducir la desigualdad social y la pobreza multidimensional en Colombia a partir del conocimiento científico y la innovación social, universalizar la educación con atención integral de niñas y niños de 0 a 5 años en el año 2026 al terminar el próximo gobierno (2022-2026) y haber culminado la universalización de la educación media diversificada o con doble titulación de bachiller(académico y técnico) en 2030).
Teniendo en cuenta el contexto anterior, para el primer trimestre de 2020 se desarrollaron acciones de política como la presentación del borrador de diagnóstico para la formulación del  CONPES de CTeI,  siendo este un insumo preliminar para la construcción del documento en mención, cumpliendo así con la tarea programada para el  primer trimestre con un porcentaje de </t>
    </r>
    <r>
      <rPr>
        <b/>
        <u/>
        <sz val="6.6"/>
        <color theme="1"/>
        <rFont val="Segoe UI"/>
        <family val="2"/>
      </rPr>
      <t>ejecución del 25%</t>
    </r>
    <r>
      <rPr>
        <u/>
        <sz val="11"/>
        <color theme="1"/>
        <rFont val="Segoe UI"/>
        <family val="2"/>
      </rPr>
      <t>.</t>
    </r>
    <r>
      <rPr>
        <sz val="11"/>
        <color theme="1"/>
        <rFont val="Segoe UI"/>
        <family val="2"/>
      </rPr>
      <t xml:space="preserve">
2-	Apoyo en la estructuración de evaluaciones de políticas de CTeI
Esta iniciativa estratégica comprende todas las acciones que requieren del acompañamiento del Viceministerio de Talento y Apropiación Social del Conocimiento para garantizar la estructuración de evaluaciones de políticas de CTeI.  Durante el primer trimestre del año 2020 se apoyaron las siguientes evaluaciones:
-	Evaluación de Impacto del Sistema General de Regalías, cuyo objetivo es desarrollar una evaluación institucional y de operaciones de los proyectos financiados por los recursos en ciencia, tecnología e innovación.
Para el año 2020, se priorizó la evaluación del fondo CTeI del SGR, como actividad principal se destaca la remisión de solicitud a DNP para incluir esta evaluación entre las evaluaciones programadas para este bienio. Asimismo, se construyó el plan de trabajo para la vigencia donde, partiendo del plan de trabajo del 2019, se da continuidad a las actividades subsiguientes.
-	Evaluación de impacto de Formación de Alto Nivel
Dando continuidad a los compromisos establecidos en el plan de trabajo del año 2019, para la vigencia 2020, se construyó el plan de trabajo para el apoyo a la estructuración de la evaluación de Formación de Alto nivel. En este plan se incluyen las actividades pendientes por realizar, como la revisión del “CONPES 3981 de 2019 - Capacitación de recursos humanos para la investigación nacional”.
-	Evaluación de Impacto del FIS
Durante el presente trimestre, desde el Viceministerio de Talento y Apropiación Social del Conocimiento, se apoyó la estructuración de la evaluación de impacto del FIS, específicamente en la construcción del borrador del Anexo Técnico de la Evaluación de Impacto. 
3-	Apoyo a la gestión en lineamientos de política de CTeI
Esta iniciativa estratégica comprende todas las acciones que requieren del acompañamiento del Viceministerio de Talento y Apropiación Social del Conocimiento para garantizar la inclusión lineamientos de política de CTeI.  Durante el primer trimestre del año 2020 se han apoyado las siguientes actividades:
-	Seguimiento compromisos Misión Internacional de Sabios 2019, con el fin de aportar a la construcción de la política pública de Educación, Ciencia, Tecnología e Innovación, así como a la estructuración de estrategias que Colombia debería construir en el largo plazo de manera escalable, replicable y sostenible. La misión entregó su informe preliminar que incluye una amplia gama de intervenciones a nivel territorial, productivo e institucional, que pretenden inducir cambios estructurales que converjan en un gran propósito: “hacer que el conocimiento sea la base del crecimiento económico y del desarrollo social, ambientalmente sostenibles, del pueblo colombiano”.
El Viceministerio de Talento y Apropiación Social del Conocimiento, dando continuidad a la gestión realizado en el 2019 apoya al despacho del ministerio en la estructuración de la estrategia para llevar a cabo la implementación de las recomendaciones, atenderá las gestiones que le corresponda implementar de acuerdo con las áreas de trabajo que le competen y atenderá las tareas que quedaron pendientes del año 2019 relacionadas con la publicación de los libros de la Misión y el cierre de los vínculos contractuales con las secretarías técnicas.  
-	OCDE, El Ministerio de Ciencia, Tecnología e Innovación como miembro participa en el Comité de Política Científica y Tecnológica de la OCDE y realiza la coordinación institucional para tomar decisiones sobre la participación en reuniones y proyectos, organización de actividades y envío de información, adicionalmente, el Viceministerio tiene la responsabilidad de presidir el Comité de Asuntos OCDE, grupo encargado de coordinar y dar lineamientos institucionales ante el organismo trasnacional.
-	Convenio TIPC, tiene como objetivo fortalecer las capacidades en formulación y diseño de política transformativa en CTeI por medio del trabajo transnacional con el TIPC y países asociados. Para este período tuvo participación en la primera mesa directiva del Consorcio y establecimiento de las actividades a desarrollar en la vigencia 2020.
-	Conversatorios sobre política Pública en CTeI,  El Decreto 2226 de 2019 señala que entre los objetivos principales del Ministerio se encuentra el de “formular la política pública de ciencia, tecnología e innovación del país” además de “establecer estrategias para el avance del conocimiento científico, el desarrollo sostenible, ambiental, social, cultural y la transferencia y apropiación social para la consolidación de una sociedad basada en el conocimiento”.
Lo anterior implica que Minciencias debe construir estrategias que, mediante el intercambio de experiencias, le permitan cumplir con este rol misional. Bajo este concepto, los conversatorios se consolidan como una de estas iniciativas, desde el Viceministerio de Talento y Apropiación Social del Conocimiento se plantea generar estos espacios donde los diferentes actores del SNCTI participen en el análisis de la política pública de Ciencia, Tecnología e Innovación para que, a partir de sus aportes, promuevan y contribuyan a la solución de los retos y desafíos del país
-Cátedra CTeI Apoyar la ejecución del convenio 800-2019 entre Minciencias y la Universidad del Valle para la implementación de la Cátedra de Ciencia Tecnología e Innovación (CTeI) del Fondo de CTeI del Sistema General de Regalías.
Como parte de las actividades ejecutadas para este período esta la participación y apoyo en todas las reuniones virtuales con la Universidad del Valle, revisión de los videos y coordinación con la oficina de comunicaciones, apoyo a la coordinación para la elaboración de los podcasts.
-Apoyo Ruta Territorial Minciencias, su objetivo principal es apoyar a los Departamentos en la construcción del componente de Ciencia Tecnología e Innovación del Plan Departamental de Desarrollo 2020 – 2023.
-	Entre las actividades adelantadas está la coonvocatoria dirigida a las Gobernaciones y Codectis por medio de cartas enviadas vía correo electrónico, estructuración del componente de CTeI del Plan de Desarrollo Departamental, apoyo en talleres con miembros de CODECTIS para presentar el nuevo Ministerio de CTeI y sus oportunidades, al cierre del trimestre se realizaron un total de 19 encuentros nacionales, en los que asistieron actores 580 actores estratégicos del sector de CTeI provenientes de 32 Departamentos
-	
Apoyo Formulación de proyectos de Inversión 2021, desde el Viceministerio se apoyó la formulación y construcción de los siguientes proyectos de inversión:
-	1. Proyecto de Internacionalización: Se prestó apoyo a la Dirección de Capacidades y Divulgación en la reformulación de este proyecto mediante el envío de documentos insumo para el plan de internacionalización.
-	2. Proyecto de inversión de fortalecimiento territorial:  Apoyo en la estructuración del árbol de problemas y de objetivos para el proyecto de fortalecimiento territorial. 
-	3. Proyecto de administración del SNCTI: Entregar borrador de insumo para el resumen ejecutivo y justificación para fortalecer el proyecto de inversión para la administración del SNCTI.
</t>
    </r>
  </si>
  <si>
    <t>Programa en ajuste en el marco de directrices de Presidencia de la República</t>
  </si>
  <si>
    <t>Viceministerio de Conocimiento, Innovación y Productividad
Viceministerio de Talento y Apropiación Social</t>
  </si>
  <si>
    <t>Viceministerio de Conocimiento, Innovación y Productividad
Oficina Asesora Jurídica</t>
  </si>
  <si>
    <t>Dirección de Generación de Conocimiento
Dirección de Inteligencia de Recursos</t>
  </si>
  <si>
    <t>Dirección de Transferencia y Uso del Conocimiento
Dirección de Inteligencia de Recursos</t>
  </si>
  <si>
    <t>Dirección de Vocaciones y Formación de la CTeI
Dirección de Inteligencia de Recursos</t>
  </si>
  <si>
    <t>Dirección de Capacidades y Divulgación de la CTeI
Dirección de Inteligencia de Recursos</t>
  </si>
  <si>
    <t>Secretaría Técnica del FCTeI del SGR
Despacho de la Ministra</t>
  </si>
  <si>
    <t>Dirección Administrativa Financiera</t>
  </si>
  <si>
    <t xml:space="preserve">Oficina de Tecnología y Sistemas de Información </t>
  </si>
  <si>
    <t>Oficina Asesora de Comunicaciones</t>
  </si>
  <si>
    <t>Secretaria General
 / Equipo de Atención al Ciudadano</t>
  </si>
  <si>
    <t>Oficina Asesora Jurídica</t>
  </si>
  <si>
    <t>Oficina de Talento Humano</t>
  </si>
  <si>
    <t>Oficina Asesora de Planeación e Innovación Institucional</t>
  </si>
  <si>
    <r>
      <rPr>
        <b/>
        <sz val="14"/>
        <color theme="1"/>
        <rFont val="Segoe UI"/>
        <family val="2"/>
      </rPr>
      <t>CÓDIGO:</t>
    </r>
    <r>
      <rPr>
        <sz val="14"/>
        <color theme="1"/>
        <rFont val="Segoe UI"/>
        <family val="2"/>
      </rPr>
      <t xml:space="preserve"> D101PR01F20</t>
    </r>
  </si>
  <si>
    <r>
      <rPr>
        <b/>
        <sz val="14"/>
        <rFont val="Segoe UI"/>
        <family val="2"/>
      </rPr>
      <t xml:space="preserve">VERSIÓN: </t>
    </r>
    <r>
      <rPr>
        <sz val="14"/>
        <rFont val="Segoe UI"/>
        <family val="2"/>
      </rPr>
      <t>00</t>
    </r>
  </si>
  <si>
    <r>
      <rPr>
        <b/>
        <sz val="14"/>
        <color theme="1"/>
        <rFont val="Segoe UI"/>
        <family val="2"/>
      </rPr>
      <t>FECHA:</t>
    </r>
    <r>
      <rPr>
        <sz val="14"/>
        <color theme="1"/>
        <rFont val="Segoe UI"/>
        <family val="2"/>
      </rPr>
      <t xml:space="preserve"> 2020-07-21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</si>
</sst>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0.0%"/>
    <numFmt numFmtId="165" formatCode="_-* #,##0_-;\-* #,##0_-;_-* &quot;-&quot;??_-;_-@_-"/>
  </numFmts>
  <fonts count="34" x14ac:knownFonts="1">
    <font>
      <sz val="11"/>
      <color theme="1"/>
      <name val="Calibri"/>
      <family val="2"/>
      <scheme val="minor"/>
    </font>
    <font>
      <sz val="11"/>
      <color theme="1"/>
      <name val="Calibri"/>
      <family val="2"/>
      <scheme val="minor"/>
    </font>
    <font>
      <b/>
      <sz val="12"/>
      <color theme="1"/>
      <name val="Arial Narrow"/>
      <family val="2"/>
    </font>
    <font>
      <b/>
      <sz val="16"/>
      <name val="Segoe UI"/>
      <family val="2"/>
    </font>
    <font>
      <b/>
      <u/>
      <sz val="16"/>
      <name val="Segoe UI"/>
      <family val="2"/>
    </font>
    <font>
      <sz val="12"/>
      <color theme="1"/>
      <name val="Segoe UI"/>
      <family val="2"/>
    </font>
    <font>
      <sz val="11"/>
      <color theme="1"/>
      <name val="Segoe UI"/>
      <family val="2"/>
    </font>
    <font>
      <sz val="11"/>
      <name val="Segoe UI"/>
      <family val="2"/>
    </font>
    <font>
      <b/>
      <sz val="14"/>
      <color theme="1"/>
      <name val="Segoe UI"/>
      <family val="2"/>
    </font>
    <font>
      <sz val="14"/>
      <color theme="1"/>
      <name val="Segoe UI"/>
      <family val="2"/>
    </font>
    <font>
      <b/>
      <sz val="11"/>
      <name val="Segoe UI"/>
      <family val="2"/>
    </font>
    <font>
      <sz val="12"/>
      <name val="Segoe UI"/>
      <family val="2"/>
    </font>
    <font>
      <b/>
      <sz val="11"/>
      <color theme="1"/>
      <name val="Segoe UI"/>
      <family val="2"/>
    </font>
    <font>
      <b/>
      <sz val="16"/>
      <color theme="0"/>
      <name val="Segoe UI"/>
      <family val="2"/>
    </font>
    <font>
      <b/>
      <sz val="14"/>
      <color theme="0"/>
      <name val="Segoe UI"/>
      <family val="2"/>
    </font>
    <font>
      <b/>
      <sz val="12"/>
      <color theme="0"/>
      <name val="Segoe UI"/>
      <family val="2"/>
    </font>
    <font>
      <b/>
      <sz val="12"/>
      <name val="Segoe UI"/>
      <family val="2"/>
    </font>
    <font>
      <sz val="12"/>
      <color rgb="FFFF0000"/>
      <name val="Segoe UI"/>
      <family val="2"/>
    </font>
    <font>
      <b/>
      <sz val="16"/>
      <color theme="1"/>
      <name val="Segoe UI"/>
      <family val="2"/>
    </font>
    <font>
      <b/>
      <sz val="14"/>
      <name val="Segoe UI"/>
      <family val="2"/>
    </font>
    <font>
      <u/>
      <sz val="11"/>
      <color theme="1"/>
      <name val="Segoe UI"/>
      <family val="2"/>
    </font>
    <font>
      <b/>
      <u/>
      <sz val="11"/>
      <color theme="1"/>
      <name val="Segoe UI"/>
      <family val="2"/>
    </font>
    <font>
      <b/>
      <i/>
      <sz val="11"/>
      <color theme="1"/>
      <name val="Segoe UI"/>
      <family val="2"/>
    </font>
    <font>
      <i/>
      <u/>
      <sz val="11"/>
      <name val="Segoe UI"/>
      <family val="2"/>
    </font>
    <font>
      <b/>
      <i/>
      <sz val="11"/>
      <name val="Segoe UI"/>
      <family val="2"/>
    </font>
    <font>
      <i/>
      <u/>
      <sz val="11"/>
      <color theme="1"/>
      <name val="Segoe UI"/>
      <family val="2"/>
    </font>
    <font>
      <b/>
      <sz val="11"/>
      <color theme="1"/>
      <name val="Calibri"/>
      <family val="2"/>
      <scheme val="minor"/>
    </font>
    <font>
      <sz val="20"/>
      <color theme="1"/>
      <name val="Segoe UI"/>
      <family val="2"/>
    </font>
    <font>
      <sz val="10"/>
      <color theme="1"/>
      <name val="Segoe UI"/>
      <family val="2"/>
    </font>
    <font>
      <b/>
      <sz val="6.6"/>
      <color theme="1"/>
      <name val="Segoe UI"/>
      <family val="2"/>
    </font>
    <font>
      <b/>
      <u/>
      <sz val="6.6"/>
      <color theme="1"/>
      <name val="Segoe UI"/>
      <family val="2"/>
    </font>
    <font>
      <b/>
      <u/>
      <sz val="6.6"/>
      <name val="Segoe UI"/>
      <family val="2"/>
    </font>
    <font>
      <b/>
      <sz val="11"/>
      <color rgb="FFFF0000"/>
      <name val="Segoe UI"/>
      <family val="2"/>
    </font>
    <font>
      <sz val="14"/>
      <name val="Segoe UI"/>
      <family val="2"/>
    </font>
  </fonts>
  <fills count="12">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
      <patternFill patternType="solid">
        <fgColor theme="4" tint="0.59999389629810485"/>
        <bgColor indexed="64"/>
      </patternFill>
    </fill>
    <fill>
      <patternFill patternType="solid">
        <fgColor rgb="FFFFFF00"/>
        <bgColor indexed="64"/>
      </patternFill>
    </fill>
    <fill>
      <patternFill patternType="solid">
        <fgColor rgb="FF0000FF"/>
        <bgColor indexed="64"/>
      </patternFill>
    </fill>
    <fill>
      <patternFill patternType="solid">
        <fgColor theme="4" tint="0.39997558519241921"/>
        <bgColor rgb="FF000000"/>
      </patternFill>
    </fill>
    <fill>
      <patternFill patternType="solid">
        <fgColor theme="7" tint="0.39997558519241921"/>
        <bgColor indexed="64"/>
      </patternFill>
    </fill>
    <fill>
      <patternFill patternType="solid">
        <fgColor rgb="FF92D050"/>
        <bgColor indexed="64"/>
      </patternFill>
    </fill>
    <fill>
      <patternFill patternType="solid">
        <fgColor rgb="FFFFC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s>
  <cellStyleXfs count="5">
    <xf numFmtId="0" fontId="0" fillId="0" borderId="0"/>
    <xf numFmtId="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cellStyleXfs>
  <cellXfs count="235">
    <xf numFmtId="0" fontId="0" fillId="0" borderId="0" xfId="0"/>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7" fillId="2" borderId="1" xfId="0" applyFont="1" applyFill="1" applyBorder="1" applyAlignment="1">
      <alignment horizontal="center" vertical="center" wrapText="1"/>
    </xf>
    <xf numFmtId="0" fontId="5" fillId="2" borderId="0" xfId="0" applyFont="1" applyFill="1" applyAlignment="1">
      <alignment wrapText="1"/>
    </xf>
    <xf numFmtId="0" fontId="11" fillId="2" borderId="0" xfId="0" applyFont="1" applyFill="1" applyAlignment="1">
      <alignment wrapText="1"/>
    </xf>
    <xf numFmtId="0" fontId="6" fillId="2" borderId="1" xfId="0" applyFont="1" applyFill="1" applyBorder="1" applyAlignment="1">
      <alignment horizontal="center" vertical="center" wrapText="1"/>
    </xf>
    <xf numFmtId="0" fontId="11" fillId="2" borderId="0" xfId="0" applyFont="1" applyFill="1" applyAlignment="1">
      <alignment horizontal="left" vertical="center" wrapText="1"/>
    </xf>
    <xf numFmtId="0" fontId="11" fillId="2" borderId="0" xfId="0" applyNumberFormat="1" applyFont="1" applyFill="1" applyBorder="1" applyAlignment="1">
      <alignment wrapText="1"/>
    </xf>
    <xf numFmtId="0" fontId="6" fillId="0" borderId="0" xfId="0" applyFont="1" applyFill="1" applyAlignment="1">
      <alignment wrapText="1"/>
    </xf>
    <xf numFmtId="9" fontId="6" fillId="0" borderId="0" xfId="1" applyFont="1" applyFill="1" applyAlignment="1">
      <alignment wrapText="1"/>
    </xf>
    <xf numFmtId="0" fontId="3" fillId="0" borderId="0" xfId="0" applyFont="1" applyFill="1" applyBorder="1" applyAlignment="1">
      <alignment horizontal="left" vertical="center" wrapText="1"/>
    </xf>
    <xf numFmtId="0" fontId="11" fillId="2" borderId="0" xfId="0" applyFont="1" applyFill="1" applyAlignment="1">
      <alignment horizontal="center" vertical="center" wrapText="1"/>
    </xf>
    <xf numFmtId="0" fontId="11" fillId="2" borderId="0" xfId="0" applyFont="1" applyFill="1" applyAlignment="1">
      <alignment horizontal="center" wrapText="1"/>
    </xf>
    <xf numFmtId="0" fontId="3" fillId="0" borderId="0" xfId="0" applyFont="1" applyFill="1" applyBorder="1" applyAlignment="1">
      <alignment horizontal="center" vertical="center" wrapText="1"/>
    </xf>
    <xf numFmtId="0" fontId="5" fillId="2" borderId="0" xfId="0" applyFont="1" applyFill="1" applyAlignment="1">
      <alignment horizontal="center" wrapText="1"/>
    </xf>
    <xf numFmtId="0" fontId="6" fillId="0" borderId="0" xfId="0" applyFont="1" applyFill="1" applyAlignment="1">
      <alignment vertical="center" wrapText="1"/>
    </xf>
    <xf numFmtId="0" fontId="6" fillId="0" borderId="0" xfId="0" applyFont="1" applyFill="1" applyBorder="1" applyAlignment="1">
      <alignment wrapText="1"/>
    </xf>
    <xf numFmtId="0" fontId="6" fillId="0" borderId="0" xfId="0" applyFont="1" applyFill="1" applyBorder="1" applyAlignment="1">
      <alignment vertical="center" wrapText="1"/>
    </xf>
    <xf numFmtId="0" fontId="5" fillId="0" borderId="0" xfId="0" applyFont="1" applyFill="1" applyAlignment="1">
      <alignment wrapText="1"/>
    </xf>
    <xf numFmtId="0" fontId="5" fillId="0" borderId="0" xfId="0" applyFont="1" applyFill="1" applyAlignment="1">
      <alignment horizontal="center" wrapText="1"/>
    </xf>
    <xf numFmtId="0" fontId="17" fillId="2" borderId="0" xfId="0" applyFont="1" applyFill="1" applyAlignment="1">
      <alignment wrapText="1"/>
    </xf>
    <xf numFmtId="0" fontId="7" fillId="0" borderId="13" xfId="0" applyFont="1" applyFill="1" applyBorder="1" applyAlignment="1">
      <alignment horizontal="center" vertical="center" wrapText="1"/>
    </xf>
    <xf numFmtId="0" fontId="6" fillId="0" borderId="0" xfId="0" applyFont="1" applyFill="1" applyAlignment="1">
      <alignment horizontal="center" vertical="center" wrapText="1"/>
    </xf>
    <xf numFmtId="9" fontId="6" fillId="0" borderId="0" xfId="1" applyFont="1" applyFill="1" applyAlignment="1">
      <alignment horizontal="center" vertical="center" wrapText="1"/>
    </xf>
    <xf numFmtId="0" fontId="5" fillId="0" borderId="0" xfId="0" applyFont="1" applyFill="1" applyAlignment="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justify" vertical="center" wrapText="1"/>
    </xf>
    <xf numFmtId="0" fontId="16" fillId="4" borderId="10" xfId="0" applyFont="1" applyFill="1" applyBorder="1" applyAlignment="1">
      <alignment horizontal="center" vertical="center" wrapText="1"/>
    </xf>
    <xf numFmtId="164" fontId="6" fillId="0" borderId="13" xfId="1"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justify" vertical="center" wrapText="1"/>
    </xf>
    <xf numFmtId="10" fontId="6" fillId="0" borderId="13"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9" fontId="6" fillId="0" borderId="13" xfId="1" applyFont="1" applyFill="1" applyBorder="1" applyAlignment="1">
      <alignment horizontal="center" vertical="center" wrapText="1"/>
    </xf>
    <xf numFmtId="0" fontId="6" fillId="0" borderId="13" xfId="0" applyFont="1" applyFill="1" applyBorder="1" applyAlignment="1">
      <alignment vertical="center" wrapText="1"/>
    </xf>
    <xf numFmtId="3" fontId="6" fillId="0" borderId="13" xfId="0" applyNumberFormat="1" applyFont="1" applyFill="1" applyBorder="1" applyAlignment="1">
      <alignment horizontal="center" wrapText="1"/>
    </xf>
    <xf numFmtId="0" fontId="6" fillId="0" borderId="13" xfId="0" applyFont="1" applyFill="1" applyBorder="1" applyAlignment="1">
      <alignment horizontal="center" wrapText="1"/>
    </xf>
    <xf numFmtId="164" fontId="6" fillId="0" borderId="13" xfId="0" applyNumberFormat="1" applyFont="1" applyFill="1" applyBorder="1" applyAlignment="1">
      <alignment horizontal="center" vertical="center" wrapText="1"/>
    </xf>
    <xf numFmtId="0" fontId="7" fillId="0" borderId="13" xfId="0" applyFont="1" applyFill="1" applyBorder="1" applyAlignment="1">
      <alignment vertical="center" wrapText="1"/>
    </xf>
    <xf numFmtId="0" fontId="6" fillId="0" borderId="13" xfId="0" applyFont="1" applyFill="1" applyBorder="1" applyAlignment="1">
      <alignment horizontal="justify" vertical="center" wrapText="1"/>
    </xf>
    <xf numFmtId="0" fontId="3" fillId="0" borderId="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6" fillId="5" borderId="13" xfId="0" applyFont="1" applyFill="1" applyBorder="1" applyAlignment="1">
      <alignment horizontal="center" vertical="center" wrapText="1"/>
    </xf>
    <xf numFmtId="9" fontId="6" fillId="5" borderId="13" xfId="0" applyNumberFormat="1" applyFont="1" applyFill="1" applyBorder="1" applyAlignment="1">
      <alignment horizontal="center" vertical="center" wrapText="1"/>
    </xf>
    <xf numFmtId="9" fontId="6" fillId="5" borderId="13" xfId="1" applyFont="1" applyFill="1" applyBorder="1" applyAlignment="1">
      <alignment horizontal="center" vertical="center" wrapText="1"/>
    </xf>
    <xf numFmtId="9" fontId="7" fillId="5" borderId="13" xfId="1" applyFont="1" applyFill="1" applyBorder="1" applyAlignment="1">
      <alignment horizontal="center" vertical="center" wrapText="1"/>
    </xf>
    <xf numFmtId="9" fontId="7" fillId="5" borderId="13" xfId="0" applyNumberFormat="1" applyFont="1" applyFill="1" applyBorder="1" applyAlignment="1">
      <alignment horizontal="center" vertical="center" wrapText="1"/>
    </xf>
    <xf numFmtId="3" fontId="6" fillId="5" borderId="13" xfId="0" applyNumberFormat="1" applyFont="1" applyFill="1" applyBorder="1" applyAlignment="1">
      <alignment horizontal="center" vertical="center" wrapText="1"/>
    </xf>
    <xf numFmtId="0" fontId="6" fillId="5" borderId="13" xfId="0" applyFont="1" applyFill="1" applyBorder="1" applyAlignment="1">
      <alignment vertical="center" wrapText="1"/>
    </xf>
    <xf numFmtId="0" fontId="6" fillId="0" borderId="13" xfId="0" applyFont="1" applyFill="1" applyBorder="1" applyAlignment="1">
      <alignment horizontal="center" vertical="center" wrapText="1"/>
    </xf>
    <xf numFmtId="0" fontId="9" fillId="2" borderId="1" xfId="0" applyFont="1" applyFill="1" applyBorder="1" applyAlignment="1">
      <alignment horizontal="center" vertical="center" wrapText="1"/>
    </xf>
    <xf numFmtId="9" fontId="7" fillId="0" borderId="13" xfId="1"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0" fontId="6" fillId="0" borderId="13" xfId="0" applyFont="1" applyFill="1" applyBorder="1" applyAlignment="1">
      <alignment horizontal="justify" vertical="center" wrapText="1"/>
    </xf>
    <xf numFmtId="0" fontId="3" fillId="0" borderId="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6" fillId="4" borderId="10" xfId="0" applyFont="1" applyFill="1" applyBorder="1" applyAlignment="1">
      <alignment horizontal="center" vertical="center" wrapText="1"/>
    </xf>
    <xf numFmtId="9" fontId="6" fillId="6" borderId="13" xfId="0" applyNumberFormat="1"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0" borderId="13" xfId="0" applyFont="1" applyFill="1" applyBorder="1" applyAlignment="1">
      <alignment horizontal="justify" vertical="center" wrapText="1"/>
    </xf>
    <xf numFmtId="0" fontId="3" fillId="0" borderId="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0" fillId="0" borderId="0" xfId="0" applyAlignment="1">
      <alignment vertical="center" wrapText="1"/>
    </xf>
    <xf numFmtId="0" fontId="6" fillId="0" borderId="13" xfId="0" applyFont="1" applyFill="1" applyBorder="1" applyAlignment="1">
      <alignment horizontal="justify"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5" fillId="7" borderId="10" xfId="0" applyNumberFormat="1" applyFont="1" applyFill="1" applyBorder="1" applyAlignment="1">
      <alignment horizontal="center" vertical="center" wrapText="1"/>
    </xf>
    <xf numFmtId="0" fontId="16" fillId="8" borderId="10" xfId="0" applyFont="1" applyFill="1" applyBorder="1" applyAlignment="1">
      <alignment horizontal="center" vertical="center" wrapText="1"/>
    </xf>
    <xf numFmtId="9" fontId="12" fillId="0" borderId="13" xfId="1" applyFont="1" applyFill="1" applyBorder="1" applyAlignment="1">
      <alignment horizontal="center" vertical="center" wrapText="1"/>
    </xf>
    <xf numFmtId="9" fontId="12" fillId="0" borderId="13"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xf>
    <xf numFmtId="3" fontId="12" fillId="0" borderId="13" xfId="0" applyNumberFormat="1" applyFont="1" applyFill="1" applyBorder="1" applyAlignment="1">
      <alignment horizontal="center" vertical="center" wrapText="1"/>
    </xf>
    <xf numFmtId="4" fontId="12" fillId="0" borderId="13" xfId="0" applyNumberFormat="1" applyFont="1" applyFill="1" applyBorder="1" applyAlignment="1">
      <alignment horizontal="center" vertical="center" wrapText="1"/>
    </xf>
    <xf numFmtId="0" fontId="6" fillId="9" borderId="13" xfId="0" applyFont="1" applyFill="1" applyBorder="1" applyAlignment="1">
      <alignment horizontal="center" vertical="center" wrapText="1"/>
    </xf>
    <xf numFmtId="10" fontId="12" fillId="0" borderId="13" xfId="0" applyNumberFormat="1" applyFont="1" applyFill="1" applyBorder="1" applyAlignment="1">
      <alignment horizontal="center" vertical="center" wrapText="1"/>
    </xf>
    <xf numFmtId="9" fontId="7" fillId="6"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3" xfId="0" applyFont="1" applyFill="1" applyBorder="1" applyAlignment="1">
      <alignment horizontal="justify" vertical="center" wrapText="1"/>
    </xf>
    <xf numFmtId="0" fontId="6" fillId="0" borderId="13"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6" fillId="8" borderId="10" xfId="0" applyFont="1" applyFill="1" applyBorder="1" applyAlignment="1">
      <alignment horizontal="center" vertical="center" wrapText="1"/>
    </xf>
    <xf numFmtId="9" fontId="6" fillId="6" borderId="13" xfId="1" applyFont="1" applyFill="1" applyBorder="1" applyAlignment="1">
      <alignment horizontal="center" vertical="center" wrapText="1"/>
    </xf>
    <xf numFmtId="9" fontId="6" fillId="11" borderId="13"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16" fillId="8"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9" fontId="6" fillId="0" borderId="13" xfId="1" applyNumberFormat="1" applyFont="1" applyFill="1" applyBorder="1" applyAlignment="1">
      <alignment horizontal="right" vertical="center" wrapText="1"/>
    </xf>
    <xf numFmtId="3" fontId="6" fillId="0" borderId="13" xfId="0" applyNumberFormat="1" applyFont="1" applyFill="1" applyBorder="1" applyAlignment="1">
      <alignment horizontal="right"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23" xfId="0" applyFont="1" applyFill="1" applyBorder="1" applyAlignment="1">
      <alignment horizontal="left" vertical="center" wrapText="1"/>
    </xf>
    <xf numFmtId="0" fontId="6" fillId="0" borderId="23" xfId="0" applyFont="1" applyFill="1" applyBorder="1" applyAlignment="1">
      <alignment horizontal="center" vertical="center" wrapText="1"/>
    </xf>
    <xf numFmtId="0" fontId="28" fillId="0" borderId="22" xfId="0" applyFont="1" applyFill="1" applyBorder="1" applyAlignment="1">
      <alignment vertical="center" wrapText="1"/>
    </xf>
    <xf numFmtId="9" fontId="12" fillId="0" borderId="13" xfId="0" applyNumberFormat="1" applyFont="1" applyFill="1" applyBorder="1" applyAlignment="1">
      <alignment horizontal="right" vertical="center" wrapText="1"/>
    </xf>
    <xf numFmtId="0" fontId="6" fillId="0" borderId="13" xfId="0" applyFont="1" applyFill="1" applyBorder="1" applyAlignment="1">
      <alignment horizontal="right" vertical="center" wrapText="1"/>
    </xf>
    <xf numFmtId="165" fontId="12" fillId="0" borderId="13" xfId="4" applyNumberFormat="1" applyFont="1" applyFill="1" applyBorder="1" applyAlignment="1">
      <alignment horizontal="center" vertical="center" wrapText="1"/>
    </xf>
    <xf numFmtId="0" fontId="6" fillId="0" borderId="13" xfId="0" quotePrefix="1" applyFont="1" applyFill="1" applyBorder="1" applyAlignment="1">
      <alignment horizontal="center" vertical="center" wrapText="1"/>
    </xf>
    <xf numFmtId="0" fontId="6" fillId="0" borderId="22" xfId="0" applyFont="1" applyFill="1" applyBorder="1" applyAlignment="1">
      <alignment vertical="center" wrapText="1"/>
    </xf>
    <xf numFmtId="0" fontId="28" fillId="0" borderId="13" xfId="0" applyFont="1" applyFill="1" applyBorder="1" applyAlignment="1">
      <alignment vertical="center" wrapText="1"/>
    </xf>
    <xf numFmtId="0" fontId="6" fillId="0" borderId="23" xfId="0" applyFont="1" applyFill="1" applyBorder="1" applyAlignment="1">
      <alignment vertical="center" wrapText="1"/>
    </xf>
    <xf numFmtId="43" fontId="12" fillId="0" borderId="13" xfId="4" applyFont="1" applyFill="1" applyBorder="1" applyAlignment="1">
      <alignment horizontal="center" vertical="center" wrapText="1"/>
    </xf>
    <xf numFmtId="43" fontId="6" fillId="0" borderId="13" xfId="4" applyFont="1" applyFill="1" applyBorder="1" applyAlignment="1">
      <alignment horizontal="center" vertical="center" wrapText="1"/>
    </xf>
    <xf numFmtId="0" fontId="7" fillId="0" borderId="23" xfId="0" applyFont="1" applyFill="1" applyBorder="1" applyAlignment="1">
      <alignment horizontal="left" vertical="center" wrapText="1"/>
    </xf>
    <xf numFmtId="0" fontId="6" fillId="0" borderId="14" xfId="0" applyFont="1" applyFill="1" applyBorder="1" applyAlignment="1">
      <alignment vertical="center" wrapText="1"/>
    </xf>
    <xf numFmtId="0" fontId="6" fillId="0" borderId="13" xfId="3" applyNumberFormat="1" applyFont="1" applyFill="1" applyBorder="1" applyAlignment="1">
      <alignment horizontal="center" vertical="center" wrapText="1"/>
    </xf>
    <xf numFmtId="10" fontId="7" fillId="0" borderId="13" xfId="0" applyNumberFormat="1" applyFont="1" applyFill="1" applyBorder="1" applyAlignment="1">
      <alignment horizontal="center" vertical="center" wrapText="1"/>
    </xf>
    <xf numFmtId="164" fontId="7" fillId="0" borderId="13" xfId="0" applyNumberFormat="1" applyFont="1" applyFill="1" applyBorder="1" applyAlignment="1">
      <alignment horizontal="center" vertical="center" wrapText="1"/>
    </xf>
    <xf numFmtId="9" fontId="6" fillId="0" borderId="13" xfId="0" applyNumberFormat="1" applyFont="1" applyFill="1" applyBorder="1" applyAlignment="1">
      <alignment horizontal="righ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2" borderId="13" xfId="0" applyFont="1" applyFill="1" applyBorder="1" applyAlignment="1">
      <alignment horizontal="left" vertical="center" wrapText="1"/>
    </xf>
    <xf numFmtId="165" fontId="12" fillId="2" borderId="13" xfId="4" applyNumberFormat="1" applyFont="1" applyFill="1" applyBorder="1" applyAlignment="1">
      <alignment vertical="center" wrapText="1"/>
    </xf>
    <xf numFmtId="0" fontId="12" fillId="2" borderId="13" xfId="0" applyFont="1" applyFill="1" applyBorder="1" applyAlignment="1">
      <alignment vertical="center" wrapText="1"/>
    </xf>
    <xf numFmtId="165" fontId="6" fillId="2" borderId="13" xfId="0" applyNumberFormat="1" applyFont="1" applyFill="1" applyBorder="1" applyAlignment="1">
      <alignment vertical="center" wrapText="1"/>
    </xf>
    <xf numFmtId="9" fontId="6" fillId="2" borderId="13" xfId="1" applyNumberFormat="1" applyFont="1" applyFill="1" applyBorder="1" applyAlignment="1">
      <alignment vertical="center" wrapText="1"/>
    </xf>
    <xf numFmtId="0" fontId="6" fillId="2" borderId="13" xfId="0" applyFont="1" applyFill="1" applyBorder="1" applyAlignment="1">
      <alignment vertical="center" wrapText="1"/>
    </xf>
    <xf numFmtId="0" fontId="7" fillId="2" borderId="14" xfId="0" applyFont="1" applyFill="1" applyBorder="1" applyAlignment="1">
      <alignment horizontal="center" vertical="center" wrapText="1"/>
    </xf>
    <xf numFmtId="165" fontId="12" fillId="2" borderId="22" xfId="4" applyNumberFormat="1" applyFont="1" applyFill="1" applyBorder="1" applyAlignment="1">
      <alignment horizontal="right" vertical="center" wrapText="1"/>
    </xf>
    <xf numFmtId="0" fontId="6" fillId="2" borderId="22" xfId="0" applyFont="1" applyFill="1" applyBorder="1" applyAlignment="1">
      <alignment horizontal="center" vertical="center" wrapText="1"/>
    </xf>
    <xf numFmtId="165" fontId="12" fillId="2" borderId="13" xfId="4" applyNumberFormat="1" applyFont="1" applyFill="1" applyBorder="1" applyAlignment="1">
      <alignment horizontal="right" vertical="center" wrapText="1"/>
    </xf>
    <xf numFmtId="165" fontId="6" fillId="2" borderId="13" xfId="0" applyNumberFormat="1" applyFont="1" applyFill="1" applyBorder="1" applyAlignment="1">
      <alignment horizontal="right" vertical="center" wrapText="1"/>
    </xf>
    <xf numFmtId="9" fontId="6" fillId="2" borderId="13" xfId="1" applyNumberFormat="1" applyFont="1" applyFill="1" applyBorder="1" applyAlignment="1">
      <alignment horizontal="right" vertical="center" wrapText="1"/>
    </xf>
    <xf numFmtId="0" fontId="6" fillId="2" borderId="13" xfId="0" applyFont="1" applyFill="1" applyBorder="1" applyAlignment="1">
      <alignment horizontal="left" vertical="center" wrapText="1" indent="1"/>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6" xfId="0" applyFont="1" applyFill="1" applyBorder="1" applyAlignment="1">
      <alignment horizontal="right" vertical="center"/>
    </xf>
    <xf numFmtId="0" fontId="7" fillId="0" borderId="13"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6" fillId="0" borderId="13" xfId="0" applyFont="1" applyFill="1" applyBorder="1" applyAlignment="1">
      <alignment horizontal="justify" vertical="center" wrapText="1"/>
    </xf>
    <xf numFmtId="0" fontId="6" fillId="5" borderId="13" xfId="0" applyFont="1" applyFill="1" applyBorder="1" applyAlignment="1">
      <alignment horizontal="justify" vertical="center" wrapText="1"/>
    </xf>
    <xf numFmtId="0" fontId="6" fillId="0" borderId="13" xfId="0" applyNumberFormat="1" applyFont="1" applyFill="1" applyBorder="1" applyAlignment="1">
      <alignment horizontal="justify" vertical="center" wrapText="1"/>
    </xf>
    <xf numFmtId="0" fontId="5" fillId="2" borderId="15" xfId="0" applyFont="1" applyFill="1" applyBorder="1" applyAlignment="1">
      <alignment horizontal="center" wrapText="1"/>
    </xf>
    <xf numFmtId="0" fontId="5" fillId="2" borderId="17" xfId="0" applyFont="1" applyFill="1" applyBorder="1" applyAlignment="1">
      <alignment horizontal="center" wrapText="1"/>
    </xf>
    <xf numFmtId="0" fontId="5" fillId="2" borderId="12" xfId="0" applyFont="1" applyFill="1" applyBorder="1" applyAlignment="1">
      <alignment horizontal="center" wrapText="1"/>
    </xf>
    <xf numFmtId="0" fontId="5" fillId="2" borderId="18" xfId="0" applyFont="1" applyFill="1" applyBorder="1" applyAlignment="1">
      <alignment horizontal="center" wrapText="1"/>
    </xf>
    <xf numFmtId="0" fontId="5" fillId="2" borderId="19" xfId="0" applyFont="1" applyFill="1" applyBorder="1" applyAlignment="1">
      <alignment horizontal="center" wrapText="1"/>
    </xf>
    <xf numFmtId="0" fontId="5" fillId="2" borderId="21" xfId="0" applyFont="1" applyFill="1" applyBorder="1" applyAlignment="1">
      <alignment horizontal="center" wrapText="1"/>
    </xf>
    <xf numFmtId="0" fontId="14" fillId="3" borderId="10" xfId="0" applyNumberFormat="1" applyFont="1" applyFill="1" applyBorder="1" applyAlignment="1">
      <alignment horizontal="center" vertical="center" wrapText="1"/>
    </xf>
    <xf numFmtId="0" fontId="14" fillId="3" borderId="11"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11" fillId="2" borderId="0" xfId="0" applyFont="1" applyFill="1" applyAlignment="1">
      <alignment horizontal="left" vertical="top" wrapText="1"/>
    </xf>
    <xf numFmtId="0" fontId="13" fillId="0" borderId="0"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4" fillId="3" borderId="1" xfId="0" applyNumberFormat="1" applyFont="1" applyFill="1" applyBorder="1" applyAlignment="1">
      <alignment horizontal="center" vertical="center" wrapText="1"/>
    </xf>
    <xf numFmtId="0" fontId="5" fillId="2" borderId="0" xfId="0" applyFont="1" applyFill="1" applyAlignment="1">
      <alignment horizontal="left" vertical="top" wrapText="1"/>
    </xf>
    <xf numFmtId="0" fontId="5" fillId="2" borderId="0" xfId="0" applyFont="1" applyFill="1" applyAlignment="1">
      <alignment horizontal="left"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justify" vertical="top" wrapText="1"/>
    </xf>
    <xf numFmtId="0" fontId="6" fillId="0" borderId="13" xfId="0" applyFont="1" applyFill="1" applyBorder="1" applyAlignment="1">
      <alignment horizontal="left" vertical="top" wrapText="1"/>
    </xf>
    <xf numFmtId="0" fontId="7" fillId="0" borderId="13" xfId="0" applyFont="1" applyFill="1" applyBorder="1" applyAlignment="1">
      <alignment horizontal="justify" vertical="center" wrapText="1"/>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27" fillId="0" borderId="13"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4" fillId="7" borderId="10" xfId="0" applyNumberFormat="1" applyFont="1" applyFill="1" applyBorder="1" applyAlignment="1">
      <alignment horizontal="center" vertical="center" wrapText="1"/>
    </xf>
    <xf numFmtId="0" fontId="14" fillId="7" borderId="11" xfId="0" applyNumberFormat="1" applyFont="1" applyFill="1" applyBorder="1" applyAlignment="1">
      <alignment horizontal="center" vertical="center" wrapText="1"/>
    </xf>
    <xf numFmtId="0" fontId="14" fillId="7" borderId="1"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left" vertical="center"/>
    </xf>
    <xf numFmtId="0" fontId="7" fillId="0" borderId="14"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10" borderId="23" xfId="0" applyFont="1" applyFill="1" applyBorder="1" applyAlignment="1">
      <alignment horizontal="center" vertical="center" wrapText="1"/>
    </xf>
    <xf numFmtId="0" fontId="6" fillId="10" borderId="22" xfId="0" applyFont="1" applyFill="1" applyBorder="1" applyAlignment="1">
      <alignment horizontal="center" vertical="center" wrapText="1"/>
    </xf>
    <xf numFmtId="0" fontId="6" fillId="2" borderId="14" xfId="0" applyFont="1" applyFill="1" applyBorder="1" applyAlignment="1">
      <alignment horizontal="left" vertical="center" wrapText="1" indent="1"/>
    </xf>
    <xf numFmtId="0" fontId="6" fillId="2" borderId="22" xfId="0" applyFont="1" applyFill="1" applyBorder="1" applyAlignment="1">
      <alignment horizontal="left" vertical="center" wrapText="1" indent="1"/>
    </xf>
    <xf numFmtId="0" fontId="7" fillId="0" borderId="14" xfId="0" quotePrefix="1" applyFont="1" applyFill="1" applyBorder="1" applyAlignment="1">
      <alignment horizontal="left" vertical="center" wrapText="1"/>
    </xf>
    <xf numFmtId="0" fontId="7" fillId="0" borderId="22" xfId="0" applyFont="1" applyFill="1" applyBorder="1" applyAlignment="1">
      <alignment horizontal="left" vertical="center" wrapText="1"/>
    </xf>
    <xf numFmtId="9" fontId="6" fillId="0" borderId="14" xfId="0" applyNumberFormat="1" applyFont="1" applyFill="1" applyBorder="1" applyAlignment="1">
      <alignment horizontal="center" vertical="center" wrapText="1"/>
    </xf>
    <xf numFmtId="9" fontId="6" fillId="0" borderId="22" xfId="0" applyNumberFormat="1" applyFont="1" applyFill="1" applyBorder="1" applyAlignment="1">
      <alignment horizontal="center" vertical="center" wrapText="1"/>
    </xf>
    <xf numFmtId="9" fontId="6" fillId="0" borderId="14" xfId="1" applyNumberFormat="1" applyFont="1" applyFill="1" applyBorder="1" applyAlignment="1">
      <alignment horizontal="center" vertical="center" wrapText="1"/>
    </xf>
    <xf numFmtId="9" fontId="6" fillId="0" borderId="22" xfId="1" applyNumberFormat="1" applyFont="1" applyFill="1" applyBorder="1" applyAlignment="1">
      <alignment horizontal="center" vertical="center" wrapText="1"/>
    </xf>
    <xf numFmtId="9" fontId="12" fillId="0" borderId="14" xfId="1" applyFont="1" applyFill="1" applyBorder="1" applyAlignment="1">
      <alignment horizontal="center" vertical="center" wrapText="1"/>
    </xf>
    <xf numFmtId="9" fontId="12" fillId="0" borderId="22" xfId="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0" borderId="14" xfId="0" quotePrefix="1" applyFont="1" applyFill="1" applyBorder="1" applyAlignment="1">
      <alignment horizontal="center" vertical="center" wrapText="1"/>
    </xf>
    <xf numFmtId="0" fontId="7" fillId="0" borderId="22" xfId="0" quotePrefix="1"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3" xfId="0" applyFont="1" applyFill="1" applyBorder="1" applyAlignment="1">
      <alignment horizontal="center" vertical="center" wrapText="1"/>
    </xf>
    <xf numFmtId="43" fontId="12" fillId="0" borderId="14" xfId="4" applyFont="1" applyFill="1" applyBorder="1" applyAlignment="1">
      <alignment horizontal="center" vertical="center" wrapText="1"/>
    </xf>
    <xf numFmtId="9" fontId="12" fillId="0" borderId="14" xfId="0" applyNumberFormat="1" applyFont="1" applyFill="1" applyBorder="1" applyAlignment="1">
      <alignment horizontal="center" vertical="center" wrapText="1"/>
    </xf>
    <xf numFmtId="43" fontId="6" fillId="0" borderId="14" xfId="0" applyNumberFormat="1" applyFont="1" applyFill="1" applyBorder="1" applyAlignment="1">
      <alignment horizontal="center" vertical="center" wrapText="1"/>
    </xf>
    <xf numFmtId="43" fontId="12" fillId="0" borderId="22" xfId="4" applyFont="1" applyFill="1" applyBorder="1" applyAlignment="1">
      <alignment horizontal="center" vertical="center" wrapText="1"/>
    </xf>
    <xf numFmtId="9" fontId="12" fillId="0" borderId="22" xfId="0" applyNumberFormat="1" applyFont="1" applyFill="1" applyBorder="1" applyAlignment="1">
      <alignment horizontal="center" vertical="center" wrapText="1"/>
    </xf>
    <xf numFmtId="0" fontId="32" fillId="0" borderId="22" xfId="0" applyFont="1" applyFill="1" applyBorder="1" applyAlignment="1">
      <alignment horizontal="center" vertical="center" wrapText="1"/>
    </xf>
    <xf numFmtId="0" fontId="9" fillId="0" borderId="1" xfId="0" applyFont="1" applyFill="1" applyBorder="1" applyAlignment="1">
      <alignment horizontal="center" vertical="center" wrapText="1"/>
    </xf>
    <xf numFmtId="164" fontId="6" fillId="2" borderId="13" xfId="1" applyNumberFormat="1" applyFont="1" applyFill="1" applyBorder="1" applyAlignment="1">
      <alignment vertical="center" wrapText="1"/>
    </xf>
    <xf numFmtId="10" fontId="6" fillId="0" borderId="13" xfId="1" applyNumberFormat="1" applyFont="1" applyFill="1" applyBorder="1" applyAlignment="1">
      <alignment horizontal="right"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33" fillId="0" borderId="1" xfId="0" applyFont="1" applyFill="1" applyBorder="1" applyAlignment="1">
      <alignment horizontal="center" vertical="center" wrapText="1"/>
    </xf>
  </cellXfs>
  <cellStyles count="5">
    <cellStyle name="Millares" xfId="4" builtinId="3"/>
    <cellStyle name="Millares [0]" xfId="3" builtinId="6"/>
    <cellStyle name="Millares [0] 2" xfId="2" xr:uid="{00000000-0005-0000-0000-000001000000}"/>
    <cellStyle name="Normal" xfId="0" builtinId="0"/>
    <cellStyle name="Porcentaje"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a:extLst>
            <a:ext uri="{FF2B5EF4-FFF2-40B4-BE49-F238E27FC236}">
              <a16:creationId xmlns:a16="http://schemas.microsoft.com/office/drawing/2014/main" id="{00000000-0008-0000-0000-000003000000}"/>
            </a:ext>
          </a:extLst>
        </xdr:cNvPr>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200" b="1" i="0" u="none" strike="noStrike" baseline="0">
              <a:solidFill>
                <a:srgbClr val="0000FF"/>
              </a:solidFill>
              <a:latin typeface="Arial Narrow"/>
            </a:rPr>
            <a:t>SEGUIMIENTO AL PLAN DE ACCIÓN INSTITUCIONAL 2020</a:t>
          </a:r>
        </a:p>
        <a:p>
          <a:pPr algn="ctr" rtl="0">
            <a:defRPr sz="1000"/>
          </a:pPr>
          <a:r>
            <a:rPr lang="en-US" sz="2100" b="1" i="0" u="none" strike="noStrike" baseline="0">
              <a:solidFill>
                <a:srgbClr val="0000FF"/>
              </a:solidFill>
              <a:effectLst/>
              <a:latin typeface="Arial Narrow"/>
              <a:ea typeface="+mn-ea"/>
              <a:cs typeface="+mn-cs"/>
            </a:rPr>
            <a:t>Corte al 31 de marzo de 2020</a:t>
          </a:r>
        </a:p>
        <a:p>
          <a:pPr algn="ctr" rtl="0">
            <a:defRPr sz="1000"/>
          </a:pPr>
          <a:r>
            <a:rPr lang="en-US" sz="1800" b="0" i="0" u="none" strike="noStrike" baseline="0">
              <a:solidFill>
                <a:schemeClr val="bg1">
                  <a:lumMod val="65000"/>
                </a:schemeClr>
              </a:solidFill>
              <a:effectLst/>
              <a:latin typeface="Arial Narrow"/>
              <a:ea typeface="+mn-ea"/>
              <a:cs typeface="+mn-cs"/>
            </a:rPr>
            <a:t>Previa presentación Instancia de decisión</a:t>
          </a:r>
          <a:endParaRPr lang="en-US" sz="1800" b="0" i="0" u="none" strike="noStrike" baseline="0">
            <a:solidFill>
              <a:schemeClr val="bg1">
                <a:lumMod val="65000"/>
              </a:schemeClr>
            </a:solidFill>
            <a:latin typeface="Arial Narrow"/>
          </a:endParaRPr>
        </a:p>
      </xdr:txBody>
    </xdr:sp>
    <xdr:clientData/>
  </xdr:twoCellAnchor>
  <xdr:twoCellAnchor editAs="oneCell">
    <xdr:from>
      <xdr:col>12</xdr:col>
      <xdr:colOff>0</xdr:colOff>
      <xdr:row>29</xdr:row>
      <xdr:rowOff>0</xdr:rowOff>
    </xdr:from>
    <xdr:to>
      <xdr:col>12</xdr:col>
      <xdr:colOff>304800</xdr:colOff>
      <xdr:row>29</xdr:row>
      <xdr:rowOff>304800</xdr:rowOff>
    </xdr:to>
    <xdr:sp macro="" textlink="">
      <xdr:nvSpPr>
        <xdr:cNvPr id="1026" name="AutoShape 2" descr="Inicio Colciencias">
          <a:extLst>
            <a:ext uri="{FF2B5EF4-FFF2-40B4-BE49-F238E27FC236}">
              <a16:creationId xmlns:a16="http://schemas.microsoft.com/office/drawing/2014/main" id="{BB8D5105-4B70-46DC-B4A2-5613BE51AB84}"/>
            </a:ext>
          </a:extLst>
        </xdr:cNvPr>
        <xdr:cNvSpPr>
          <a:spLocks noChangeAspect="1" noChangeArrowheads="1"/>
        </xdr:cNvSpPr>
      </xdr:nvSpPr>
      <xdr:spPr bwMode="auto">
        <a:xfrm>
          <a:off x="9144000" y="613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29</xdr:row>
      <xdr:rowOff>304800</xdr:rowOff>
    </xdr:to>
    <xdr:sp macro="" textlink="">
      <xdr:nvSpPr>
        <xdr:cNvPr id="1027" name="AutoShape 3" descr="Inicio Colciencias">
          <a:extLst>
            <a:ext uri="{FF2B5EF4-FFF2-40B4-BE49-F238E27FC236}">
              <a16:creationId xmlns:a16="http://schemas.microsoft.com/office/drawing/2014/main" id="{7DB86505-DF24-4181-8811-511BA090FCB7}"/>
            </a:ext>
          </a:extLst>
        </xdr:cNvPr>
        <xdr:cNvSpPr>
          <a:spLocks noChangeAspect="1" noChangeArrowheads="1"/>
        </xdr:cNvSpPr>
      </xdr:nvSpPr>
      <xdr:spPr bwMode="auto">
        <a:xfrm>
          <a:off x="9144000" y="613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273844</xdr:colOff>
      <xdr:row>12</xdr:row>
      <xdr:rowOff>35718</xdr:rowOff>
    </xdr:from>
    <xdr:to>
      <xdr:col>7</xdr:col>
      <xdr:colOff>452438</xdr:colOff>
      <xdr:row>15</xdr:row>
      <xdr:rowOff>11906</xdr:rowOff>
    </xdr:to>
    <xdr:pic>
      <xdr:nvPicPr>
        <xdr:cNvPr id="7" name="Imagen 6">
          <a:extLst>
            <a:ext uri="{FF2B5EF4-FFF2-40B4-BE49-F238E27FC236}">
              <a16:creationId xmlns:a16="http://schemas.microsoft.com/office/drawing/2014/main" id="{1E45F280-8BBE-410C-B33E-2B0F21115C7B}"/>
            </a:ext>
          </a:extLst>
        </xdr:cNvPr>
        <xdr:cNvPicPr/>
      </xdr:nvPicPr>
      <xdr:blipFill>
        <a:blip xmlns:r="http://schemas.openxmlformats.org/officeDocument/2006/relationships" r:embed="rId1"/>
        <a:stretch>
          <a:fillRect/>
        </a:stretch>
      </xdr:blipFill>
      <xdr:spPr>
        <a:xfrm>
          <a:off x="1035844" y="2583656"/>
          <a:ext cx="4750594"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723900</xdr:colOff>
      <xdr:row>0</xdr:row>
      <xdr:rowOff>47933</xdr:rowOff>
    </xdr:from>
    <xdr:to>
      <xdr:col>1</xdr:col>
      <xdr:colOff>1804868</xdr:colOff>
      <xdr:row>2</xdr:row>
      <xdr:rowOff>109916</xdr:rowOff>
    </xdr:to>
    <xdr:pic>
      <xdr:nvPicPr>
        <xdr:cNvPr id="2" name="Imagen 1" descr="Departamento Administrativo de Ciencia, Tecnología e Innovación. COLCIENCIA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723900</xdr:colOff>
      <xdr:row>0</xdr:row>
      <xdr:rowOff>47933</xdr:rowOff>
    </xdr:from>
    <xdr:to>
      <xdr:col>1</xdr:col>
      <xdr:colOff>1804868</xdr:colOff>
      <xdr:row>2</xdr:row>
      <xdr:rowOff>109916</xdr:rowOff>
    </xdr:to>
    <xdr:pic>
      <xdr:nvPicPr>
        <xdr:cNvPr id="3" name="Imagen 2" descr="Departamento Administrativo de Ciencia, Tecnología e Innovación. COLCIENCIAS">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723900</xdr:colOff>
      <xdr:row>0</xdr:row>
      <xdr:rowOff>47933</xdr:rowOff>
    </xdr:from>
    <xdr:to>
      <xdr:col>1</xdr:col>
      <xdr:colOff>1804868</xdr:colOff>
      <xdr:row>2</xdr:row>
      <xdr:rowOff>109916</xdr:rowOff>
    </xdr:to>
    <xdr:pic>
      <xdr:nvPicPr>
        <xdr:cNvPr id="2" name="Imagen 1" descr="Departamento Administrativo de Ciencia, Tecnología e Innovación. COLCIENCIAS">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652593" cy="681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723900</xdr:colOff>
      <xdr:row>0</xdr:row>
      <xdr:rowOff>47933</xdr:rowOff>
    </xdr:from>
    <xdr:to>
      <xdr:col>1</xdr:col>
      <xdr:colOff>1804868</xdr:colOff>
      <xdr:row>2</xdr:row>
      <xdr:rowOff>109916</xdr:rowOff>
    </xdr:to>
    <xdr:pic>
      <xdr:nvPicPr>
        <xdr:cNvPr id="3" name="Imagen 2" descr="Departamento Administrativo de Ciencia, Tecnología e Innovación. COLCIENCIAS">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652593" cy="681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723900</xdr:colOff>
      <xdr:row>0</xdr:row>
      <xdr:rowOff>47933</xdr:rowOff>
    </xdr:from>
    <xdr:to>
      <xdr:col>1</xdr:col>
      <xdr:colOff>1804868</xdr:colOff>
      <xdr:row>2</xdr:row>
      <xdr:rowOff>109916</xdr:rowOff>
    </xdr:to>
    <xdr:pic>
      <xdr:nvPicPr>
        <xdr:cNvPr id="2" name="Imagen 1" descr="Departamento Administrativo de Ciencia, Tecnología e Innovación. COLCIENCIAS">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652593" cy="681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723900</xdr:colOff>
      <xdr:row>0</xdr:row>
      <xdr:rowOff>47933</xdr:rowOff>
    </xdr:from>
    <xdr:to>
      <xdr:col>1</xdr:col>
      <xdr:colOff>1804868</xdr:colOff>
      <xdr:row>2</xdr:row>
      <xdr:rowOff>109916</xdr:rowOff>
    </xdr:to>
    <xdr:pic>
      <xdr:nvPicPr>
        <xdr:cNvPr id="3" name="Imagen 2" descr="Departamento Administrativo de Ciencia, Tecnología e Innovación. COLCIENCIAS">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652593" cy="681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1968499</xdr:colOff>
      <xdr:row>2</xdr:row>
      <xdr:rowOff>269876</xdr:rowOff>
    </xdr:to>
    <xdr:pic>
      <xdr:nvPicPr>
        <xdr:cNvPr id="4" name="Imagen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3540124" cy="889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1968499</xdr:colOff>
      <xdr:row>2</xdr:row>
      <xdr:rowOff>269876</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3540124" cy="889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showGridLines="0" showRowColHeaders="0" view="pageBreakPreview" zoomScale="60" zoomScaleNormal="80" workbookViewId="0">
      <selection activeCell="H30" sqref="H30"/>
    </sheetView>
  </sheetViews>
  <sheetFormatPr baseColWidth="10" defaultRowHeight="15" x14ac:dyDescent="0.25"/>
  <sheetData>
    <row r="1" spans="1:9" x14ac:dyDescent="0.25">
      <c r="A1" s="1"/>
      <c r="B1" s="2"/>
      <c r="C1" s="2"/>
      <c r="D1" s="2"/>
      <c r="E1" s="2"/>
      <c r="F1" s="2"/>
      <c r="G1" s="2"/>
      <c r="H1" s="2"/>
      <c r="I1" s="3"/>
    </row>
    <row r="2" spans="1:9" ht="35.25" customHeight="1" x14ac:dyDescent="0.25">
      <c r="A2" s="4"/>
      <c r="B2" s="5"/>
      <c r="C2" s="5"/>
      <c r="D2" s="5"/>
      <c r="E2" s="5"/>
      <c r="F2" s="5"/>
      <c r="G2" s="5"/>
      <c r="H2" s="5"/>
      <c r="I2" s="6"/>
    </row>
    <row r="3" spans="1:9" x14ac:dyDescent="0.25">
      <c r="A3" s="4"/>
      <c r="B3" s="5"/>
      <c r="C3" s="5"/>
      <c r="D3" s="5"/>
      <c r="E3" s="5"/>
      <c r="F3" s="5"/>
      <c r="G3" s="5"/>
      <c r="H3" s="5"/>
      <c r="I3" s="6"/>
    </row>
    <row r="4" spans="1:9" x14ac:dyDescent="0.25">
      <c r="A4" s="4"/>
      <c r="B4" s="5"/>
      <c r="C4" s="5"/>
      <c r="D4" s="5"/>
      <c r="E4" s="5"/>
      <c r="F4" s="5"/>
      <c r="G4" s="5"/>
      <c r="H4" s="5"/>
      <c r="I4" s="6"/>
    </row>
    <row r="5" spans="1:9" x14ac:dyDescent="0.25">
      <c r="A5" s="4"/>
      <c r="B5" s="5"/>
      <c r="C5" s="5"/>
      <c r="D5" s="5"/>
      <c r="E5" s="5"/>
      <c r="F5" s="5"/>
      <c r="G5" s="5"/>
      <c r="H5" s="5"/>
      <c r="I5" s="6"/>
    </row>
    <row r="6" spans="1:9" x14ac:dyDescent="0.25">
      <c r="A6" s="4"/>
      <c r="B6" s="5"/>
      <c r="C6" s="5"/>
      <c r="D6" s="5"/>
      <c r="E6" s="5"/>
      <c r="F6" s="5"/>
      <c r="G6" s="5"/>
      <c r="H6" s="5"/>
      <c r="I6" s="6"/>
    </row>
    <row r="7" spans="1:9" x14ac:dyDescent="0.25">
      <c r="A7" s="4"/>
      <c r="B7" s="5"/>
      <c r="C7" s="5"/>
      <c r="D7" s="5"/>
      <c r="E7" s="5"/>
      <c r="F7" s="5"/>
      <c r="G7" s="5"/>
      <c r="H7" s="5"/>
      <c r="I7" s="6"/>
    </row>
    <row r="8" spans="1:9" x14ac:dyDescent="0.25">
      <c r="A8" s="4"/>
      <c r="B8" s="5"/>
      <c r="C8" s="5"/>
      <c r="D8" s="5"/>
      <c r="E8" s="5"/>
      <c r="F8" s="5"/>
      <c r="G8" s="5"/>
      <c r="H8" s="5"/>
      <c r="I8" s="6"/>
    </row>
    <row r="9" spans="1:9" x14ac:dyDescent="0.25">
      <c r="A9" s="4"/>
      <c r="B9" s="5"/>
      <c r="C9" s="5"/>
      <c r="D9" s="5"/>
      <c r="E9" s="5"/>
      <c r="F9" s="5"/>
      <c r="G9" s="5"/>
      <c r="H9" s="5"/>
      <c r="I9" s="6"/>
    </row>
    <row r="10" spans="1:9" x14ac:dyDescent="0.25">
      <c r="A10" s="4"/>
      <c r="B10" s="5"/>
      <c r="C10" s="5"/>
      <c r="D10" s="5"/>
      <c r="E10" s="5"/>
      <c r="F10" s="5"/>
      <c r="G10" s="5"/>
      <c r="H10" s="5"/>
      <c r="I10" s="6"/>
    </row>
    <row r="11" spans="1:9" x14ac:dyDescent="0.25">
      <c r="A11" s="4"/>
      <c r="B11" s="5"/>
      <c r="C11" s="5"/>
      <c r="D11" s="5"/>
      <c r="E11" s="5"/>
      <c r="F11" s="5"/>
      <c r="G11" s="5"/>
      <c r="H11" s="5"/>
      <c r="I11" s="6"/>
    </row>
    <row r="12" spans="1:9" x14ac:dyDescent="0.25">
      <c r="A12" s="4"/>
      <c r="B12" s="5"/>
      <c r="C12" s="5"/>
      <c r="D12" s="5"/>
      <c r="E12" s="5"/>
      <c r="F12" s="5"/>
      <c r="G12" s="5"/>
      <c r="H12" s="5"/>
      <c r="I12" s="6"/>
    </row>
    <row r="13" spans="1:9" x14ac:dyDescent="0.25">
      <c r="A13" s="4"/>
      <c r="B13" s="5"/>
      <c r="C13" s="5"/>
      <c r="D13" s="5"/>
      <c r="E13" s="5"/>
      <c r="F13" s="5"/>
      <c r="G13" s="5"/>
      <c r="H13" s="5"/>
      <c r="I13" s="6"/>
    </row>
    <row r="14" spans="1:9" x14ac:dyDescent="0.25">
      <c r="A14" s="4"/>
      <c r="B14" s="5"/>
      <c r="C14" s="5"/>
      <c r="D14" s="5"/>
      <c r="E14" s="5"/>
      <c r="F14" s="5"/>
      <c r="G14" s="5"/>
      <c r="H14" s="5"/>
      <c r="I14" s="6"/>
    </row>
    <row r="15" spans="1:9" ht="42.75" customHeight="1" x14ac:dyDescent="0.25">
      <c r="A15" s="4"/>
      <c r="B15" s="5"/>
      <c r="C15" s="5"/>
      <c r="D15" s="5"/>
      <c r="E15" s="5"/>
      <c r="F15" s="5"/>
      <c r="G15" s="5"/>
      <c r="H15" s="5"/>
      <c r="I15" s="6"/>
    </row>
    <row r="16" spans="1:9" x14ac:dyDescent="0.25">
      <c r="A16" s="4"/>
      <c r="B16" s="5"/>
      <c r="C16" s="5"/>
      <c r="D16" s="5"/>
      <c r="E16" s="5"/>
      <c r="F16" s="5"/>
      <c r="G16" s="5"/>
      <c r="H16" s="5"/>
      <c r="I16" s="6"/>
    </row>
    <row r="17" spans="1:9" x14ac:dyDescent="0.25">
      <c r="A17" s="4"/>
      <c r="B17" s="5"/>
      <c r="C17" s="5"/>
      <c r="D17" s="5"/>
      <c r="E17" s="5"/>
      <c r="F17" s="5"/>
      <c r="G17" s="5"/>
      <c r="H17" s="5"/>
      <c r="I17" s="6"/>
    </row>
    <row r="18" spans="1:9" x14ac:dyDescent="0.25">
      <c r="A18" s="4"/>
      <c r="B18" s="5"/>
      <c r="C18" s="5"/>
      <c r="D18" s="5"/>
      <c r="E18" s="5"/>
      <c r="F18" s="5"/>
      <c r="G18" s="5"/>
      <c r="H18" s="5"/>
      <c r="I18" s="6"/>
    </row>
    <row r="19" spans="1:9" x14ac:dyDescent="0.25">
      <c r="A19" s="4"/>
      <c r="B19" s="5"/>
      <c r="C19" s="5"/>
      <c r="D19" s="5"/>
      <c r="E19" s="5"/>
      <c r="F19" s="5"/>
      <c r="G19" s="5"/>
      <c r="H19" s="5"/>
      <c r="I19" s="6"/>
    </row>
    <row r="20" spans="1:9" x14ac:dyDescent="0.25">
      <c r="A20" s="4"/>
      <c r="B20" s="5"/>
      <c r="C20" s="5"/>
      <c r="D20" s="5"/>
      <c r="E20" s="5"/>
      <c r="F20" s="5"/>
      <c r="G20" s="5"/>
      <c r="H20" s="5"/>
      <c r="I20" s="6"/>
    </row>
    <row r="21" spans="1:9" x14ac:dyDescent="0.25">
      <c r="A21" s="4"/>
      <c r="B21" s="5"/>
      <c r="C21" s="5"/>
      <c r="D21" s="5"/>
      <c r="E21" s="5"/>
      <c r="F21" s="5"/>
      <c r="G21" s="5"/>
      <c r="H21" s="5"/>
      <c r="I21" s="6"/>
    </row>
    <row r="22" spans="1:9" x14ac:dyDescent="0.25">
      <c r="A22" s="4"/>
      <c r="B22" s="5"/>
      <c r="C22" s="5"/>
      <c r="D22" s="5"/>
      <c r="E22" s="5"/>
      <c r="F22" s="5"/>
      <c r="G22" s="5"/>
      <c r="H22" s="5"/>
      <c r="I22" s="6"/>
    </row>
    <row r="23" spans="1:9" x14ac:dyDescent="0.25">
      <c r="A23" s="4"/>
      <c r="B23" s="5"/>
      <c r="C23" s="5"/>
      <c r="D23" s="5"/>
      <c r="E23" s="5"/>
      <c r="F23" s="5"/>
      <c r="G23" s="5"/>
      <c r="H23" s="5"/>
      <c r="I23" s="6"/>
    </row>
    <row r="24" spans="1:9" x14ac:dyDescent="0.25">
      <c r="A24" s="4"/>
      <c r="B24" s="5"/>
      <c r="C24" s="5"/>
      <c r="D24" s="5"/>
      <c r="E24" s="5"/>
      <c r="F24" s="5"/>
      <c r="G24" s="5"/>
      <c r="H24" s="5"/>
      <c r="I24" s="6"/>
    </row>
    <row r="25" spans="1:9" x14ac:dyDescent="0.25">
      <c r="A25" s="4"/>
      <c r="B25" s="5"/>
      <c r="C25" s="5"/>
      <c r="D25" s="5"/>
      <c r="E25" s="5"/>
      <c r="F25" s="5"/>
      <c r="G25" s="5"/>
      <c r="H25" s="5"/>
      <c r="I25" s="6"/>
    </row>
    <row r="26" spans="1:9" x14ac:dyDescent="0.25">
      <c r="A26" s="4"/>
      <c r="B26" s="5"/>
      <c r="C26" s="5"/>
      <c r="D26" s="5"/>
      <c r="E26" s="5"/>
      <c r="F26" s="5"/>
      <c r="G26" s="5"/>
      <c r="H26" s="5"/>
      <c r="I26" s="6"/>
    </row>
    <row r="27" spans="1:9" x14ac:dyDescent="0.25">
      <c r="A27" s="4"/>
      <c r="B27" s="5"/>
      <c r="C27" s="5"/>
      <c r="D27" s="5"/>
      <c r="E27" s="5"/>
      <c r="F27" s="5"/>
      <c r="G27" s="5"/>
      <c r="H27" s="5"/>
      <c r="I27" s="6"/>
    </row>
    <row r="28" spans="1:9" x14ac:dyDescent="0.25">
      <c r="A28" s="4"/>
      <c r="B28" s="5"/>
      <c r="C28" s="5"/>
      <c r="D28" s="5"/>
      <c r="E28" s="5"/>
      <c r="F28" s="5"/>
      <c r="G28" s="5"/>
      <c r="H28" s="5"/>
      <c r="I28" s="6"/>
    </row>
    <row r="29" spans="1:9" x14ac:dyDescent="0.25">
      <c r="A29" s="4"/>
      <c r="B29" s="5"/>
      <c r="C29" s="5"/>
      <c r="D29" s="5"/>
      <c r="E29" s="5"/>
      <c r="F29" s="5"/>
      <c r="G29" s="5"/>
      <c r="H29" s="5"/>
      <c r="I29" s="6"/>
    </row>
    <row r="30" spans="1:9" ht="42" customHeight="1" x14ac:dyDescent="0.25">
      <c r="A30" s="4"/>
      <c r="B30" s="5"/>
      <c r="C30" s="5"/>
      <c r="D30" s="5"/>
      <c r="E30" s="5"/>
      <c r="F30" s="5"/>
      <c r="G30" s="5"/>
      <c r="H30" s="5"/>
      <c r="I30" s="6"/>
    </row>
    <row r="31" spans="1:9" x14ac:dyDescent="0.25">
      <c r="A31" s="4"/>
      <c r="B31" s="5"/>
      <c r="C31" s="5"/>
      <c r="D31" s="5"/>
      <c r="E31" s="5"/>
      <c r="F31" s="5"/>
      <c r="G31" s="5"/>
      <c r="H31" s="5"/>
      <c r="I31" s="6"/>
    </row>
    <row r="32" spans="1:9" ht="20.25" customHeight="1" x14ac:dyDescent="0.25">
      <c r="A32" s="4"/>
      <c r="B32" s="5"/>
      <c r="C32" s="5"/>
      <c r="D32" s="5"/>
      <c r="E32" s="5"/>
      <c r="F32" s="5"/>
      <c r="G32" s="5"/>
      <c r="H32" s="5"/>
      <c r="I32" s="6"/>
    </row>
    <row r="33" spans="1:9" ht="20.25" customHeight="1" x14ac:dyDescent="0.25">
      <c r="A33" s="4"/>
      <c r="B33" s="5"/>
      <c r="C33" s="5"/>
      <c r="D33" s="5"/>
      <c r="E33" s="5"/>
      <c r="F33" s="5"/>
      <c r="G33" s="5"/>
      <c r="H33" s="5"/>
      <c r="I33" s="6"/>
    </row>
    <row r="34" spans="1:9" ht="20.25" customHeight="1" x14ac:dyDescent="0.25">
      <c r="A34" s="4"/>
      <c r="B34" s="5"/>
      <c r="C34" s="5"/>
      <c r="D34" s="5"/>
      <c r="E34" s="5"/>
      <c r="F34" s="5"/>
      <c r="G34" s="5"/>
      <c r="H34" s="5"/>
      <c r="I34" s="6"/>
    </row>
    <row r="35" spans="1:9" ht="20.25" customHeight="1" x14ac:dyDescent="0.25">
      <c r="A35" s="4"/>
      <c r="B35" s="5"/>
      <c r="C35" s="5"/>
      <c r="D35" s="5"/>
      <c r="E35" s="5"/>
      <c r="F35" s="5"/>
      <c r="G35" s="5"/>
      <c r="H35" s="5"/>
      <c r="I35" s="6"/>
    </row>
    <row r="36" spans="1:9" ht="20.25" customHeight="1" x14ac:dyDescent="0.25">
      <c r="A36" s="140"/>
      <c r="B36" s="141"/>
      <c r="C36" s="141"/>
      <c r="D36" s="141"/>
      <c r="E36" s="141"/>
      <c r="F36" s="141"/>
      <c r="G36" s="141"/>
      <c r="H36" s="141"/>
      <c r="I36" s="142"/>
    </row>
    <row r="37" spans="1:9" ht="20.25" customHeight="1" x14ac:dyDescent="0.25">
      <c r="A37" s="4"/>
      <c r="B37" s="5"/>
      <c r="C37" s="5"/>
      <c r="D37" s="5"/>
      <c r="E37" s="5"/>
      <c r="F37" s="5"/>
      <c r="G37" s="5"/>
      <c r="H37" s="5"/>
      <c r="I37" s="6"/>
    </row>
    <row r="38" spans="1:9" ht="20.25" customHeight="1" x14ac:dyDescent="0.25">
      <c r="A38" s="4"/>
      <c r="B38" s="5"/>
      <c r="C38" s="5"/>
      <c r="D38" s="5"/>
      <c r="E38" s="5"/>
      <c r="F38" s="5"/>
      <c r="G38" s="5"/>
      <c r="H38" s="5"/>
      <c r="I38" s="6"/>
    </row>
    <row r="39" spans="1:9" x14ac:dyDescent="0.25">
      <c r="A39" s="4"/>
      <c r="B39" s="5"/>
      <c r="C39" s="5"/>
      <c r="D39" s="5"/>
      <c r="E39" s="5"/>
      <c r="F39" s="5"/>
      <c r="G39" s="5"/>
      <c r="H39" s="5"/>
      <c r="I39" s="6"/>
    </row>
    <row r="40" spans="1:9" x14ac:dyDescent="0.25">
      <c r="A40" s="4"/>
      <c r="B40" s="5"/>
      <c r="C40" s="5"/>
      <c r="D40" s="5"/>
      <c r="E40" s="5"/>
      <c r="F40" s="5"/>
      <c r="G40" s="5"/>
      <c r="H40" s="5"/>
      <c r="I40" s="6"/>
    </row>
    <row r="41" spans="1:9" x14ac:dyDescent="0.25">
      <c r="A41" s="4"/>
      <c r="B41" s="5"/>
      <c r="C41" s="5"/>
      <c r="D41" s="5"/>
      <c r="E41" s="5"/>
      <c r="F41" s="5"/>
      <c r="G41" s="5"/>
      <c r="H41" s="5"/>
      <c r="I41" s="6"/>
    </row>
    <row r="42" spans="1:9" x14ac:dyDescent="0.25">
      <c r="A42" s="4"/>
      <c r="B42" s="5"/>
      <c r="C42" s="5"/>
      <c r="D42" s="5"/>
      <c r="E42" s="5"/>
      <c r="F42" s="5"/>
      <c r="G42" s="5"/>
      <c r="H42" s="5"/>
      <c r="I42" s="6"/>
    </row>
    <row r="43" spans="1:9" x14ac:dyDescent="0.25">
      <c r="A43" s="4"/>
      <c r="B43" s="5"/>
      <c r="C43" s="5"/>
      <c r="D43" s="5"/>
      <c r="E43" s="5"/>
      <c r="F43" s="5"/>
      <c r="G43" s="5"/>
      <c r="H43" s="5"/>
      <c r="I43" s="6"/>
    </row>
    <row r="44" spans="1:9" x14ac:dyDescent="0.25">
      <c r="A44" s="4"/>
      <c r="B44" s="5"/>
      <c r="C44" s="5"/>
      <c r="D44" s="5"/>
      <c r="E44" s="5"/>
      <c r="F44" s="5"/>
      <c r="G44" s="5"/>
      <c r="H44" s="5"/>
      <c r="I44" s="6"/>
    </row>
    <row r="45" spans="1:9" x14ac:dyDescent="0.25">
      <c r="A45" s="4"/>
      <c r="B45" s="5"/>
      <c r="C45" s="5"/>
      <c r="D45" s="5"/>
      <c r="E45" s="5"/>
      <c r="F45" s="5"/>
      <c r="G45" s="5"/>
      <c r="H45" s="5"/>
      <c r="I45" s="6"/>
    </row>
    <row r="46" spans="1:9" ht="15.75" thickBot="1" x14ac:dyDescent="0.3">
      <c r="A46" s="7"/>
      <c r="B46" s="8"/>
      <c r="C46" s="8"/>
      <c r="D46" s="8"/>
      <c r="E46" s="8"/>
      <c r="F46" s="8"/>
      <c r="G46" s="8"/>
      <c r="H46" s="8"/>
      <c r="I46" s="9"/>
    </row>
  </sheetData>
  <mergeCells count="1">
    <mergeCell ref="A36:I36"/>
  </mergeCells>
  <printOptions horizontalCentered="1" verticalCentered="1"/>
  <pageMargins left="0.70866141732283472" right="0.70866141732283472" top="0.74803149606299213" bottom="0.74803149606299213" header="0.31496062992125984" footer="0.31496062992125984"/>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I76"/>
  <sheetViews>
    <sheetView showGridLines="0" topLeftCell="G1" zoomScale="75" zoomScaleNormal="75" zoomScaleSheetLayoutView="75" workbookViewId="0">
      <pane ySplit="10" topLeftCell="A63" activePane="bottomLeft" state="frozen"/>
      <selection activeCell="B1" sqref="B1"/>
      <selection pane="bottomLeft" activeCell="O63" sqref="O63:O64"/>
    </sheetView>
  </sheetViews>
  <sheetFormatPr baseColWidth="10" defaultColWidth="11.5703125" defaultRowHeight="17.25" x14ac:dyDescent="0.3"/>
  <cols>
    <col min="1" max="1" width="23.5703125" style="11" customWidth="1"/>
    <col min="2" max="2" width="30" style="22" customWidth="1"/>
    <col min="3" max="3" width="21.85546875" style="22" customWidth="1"/>
    <col min="4" max="4" width="28.85546875" style="33" customWidth="1"/>
    <col min="5" max="6" width="15.140625" style="22" customWidth="1"/>
    <col min="7" max="7" width="16.28515625" style="22" customWidth="1"/>
    <col min="8" max="8" width="13.710937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5.140625" style="22" customWidth="1"/>
    <col min="15" max="15" width="158.710937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161"/>
      <c r="B1" s="162"/>
      <c r="C1" s="147" t="s">
        <v>130</v>
      </c>
      <c r="D1" s="148"/>
      <c r="E1" s="148"/>
      <c r="F1" s="148"/>
      <c r="G1" s="148"/>
      <c r="H1" s="148"/>
      <c r="I1" s="148"/>
      <c r="J1" s="148"/>
      <c r="K1" s="148"/>
      <c r="L1" s="148"/>
      <c r="M1" s="148"/>
      <c r="N1" s="149"/>
      <c r="O1" s="10" t="s">
        <v>26</v>
      </c>
    </row>
    <row r="2" spans="1:23" s="12" customFormat="1" ht="24.75" customHeight="1" x14ac:dyDescent="0.3">
      <c r="A2" s="163"/>
      <c r="B2" s="164"/>
      <c r="C2" s="150"/>
      <c r="D2" s="151"/>
      <c r="E2" s="151"/>
      <c r="F2" s="151"/>
      <c r="G2" s="151"/>
      <c r="H2" s="151"/>
      <c r="I2" s="151"/>
      <c r="J2" s="151"/>
      <c r="K2" s="151"/>
      <c r="L2" s="151"/>
      <c r="M2" s="151"/>
      <c r="N2" s="152"/>
      <c r="O2" s="10" t="s">
        <v>41</v>
      </c>
    </row>
    <row r="3" spans="1:23" s="12" customFormat="1" ht="22.5" customHeight="1" x14ac:dyDescent="0.3">
      <c r="A3" s="165"/>
      <c r="B3" s="166"/>
      <c r="C3" s="153"/>
      <c r="D3" s="154"/>
      <c r="E3" s="154"/>
      <c r="F3" s="154"/>
      <c r="G3" s="154"/>
      <c r="H3" s="154"/>
      <c r="I3" s="154"/>
      <c r="J3" s="154"/>
      <c r="K3" s="154"/>
      <c r="L3" s="154"/>
      <c r="M3" s="154"/>
      <c r="N3" s="155"/>
      <c r="O3" s="13" t="s">
        <v>40</v>
      </c>
    </row>
    <row r="4" spans="1:23" s="12" customFormat="1" ht="15.75" customHeight="1" x14ac:dyDescent="0.3">
      <c r="B4" s="173"/>
      <c r="C4" s="173"/>
      <c r="D4" s="173"/>
      <c r="E4" s="173"/>
      <c r="F4" s="173"/>
      <c r="G4" s="173"/>
      <c r="H4" s="173"/>
      <c r="I4" s="173"/>
      <c r="J4" s="173"/>
      <c r="K4" s="173"/>
      <c r="L4" s="173"/>
      <c r="M4" s="173"/>
      <c r="N4" s="173"/>
      <c r="O4" s="173"/>
    </row>
    <row r="5" spans="1:23" s="12" customFormat="1" ht="29.45" customHeight="1" x14ac:dyDescent="0.3">
      <c r="A5" s="174" t="s">
        <v>159</v>
      </c>
      <c r="B5" s="174"/>
      <c r="C5" s="174"/>
      <c r="D5" s="174"/>
      <c r="E5" s="174"/>
      <c r="F5" s="174"/>
      <c r="G5" s="174"/>
      <c r="H5" s="174"/>
      <c r="I5" s="174"/>
      <c r="J5" s="174"/>
      <c r="K5" s="174"/>
      <c r="L5" s="174"/>
      <c r="M5" s="174"/>
      <c r="N5" s="174"/>
      <c r="O5" s="174"/>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175" t="s">
        <v>39</v>
      </c>
      <c r="B7" s="175"/>
      <c r="C7" s="175"/>
      <c r="D7" s="175"/>
      <c r="E7" s="175"/>
      <c r="F7" s="175"/>
      <c r="G7" s="175"/>
      <c r="H7" s="175"/>
      <c r="I7" s="175"/>
      <c r="J7" s="175"/>
      <c r="K7" s="175"/>
      <c r="L7" s="175"/>
      <c r="M7" s="175"/>
      <c r="N7" s="175"/>
      <c r="O7" s="175"/>
      <c r="P7" s="175"/>
      <c r="Q7" s="175"/>
      <c r="R7" s="175"/>
      <c r="S7" s="175"/>
      <c r="T7" s="175"/>
      <c r="U7" s="175"/>
      <c r="V7" s="175"/>
      <c r="W7" s="175"/>
    </row>
    <row r="8" spans="1:23" s="12" customFormat="1" ht="25.5" x14ac:dyDescent="0.3">
      <c r="A8" s="18"/>
      <c r="B8" s="21"/>
      <c r="C8" s="21"/>
      <c r="D8" s="21"/>
      <c r="E8" s="20"/>
      <c r="F8" s="20"/>
      <c r="G8" s="20"/>
      <c r="H8" s="20"/>
      <c r="I8" s="20"/>
      <c r="J8" s="20"/>
      <c r="K8" s="20"/>
      <c r="L8" s="20"/>
      <c r="M8" s="21"/>
      <c r="N8" s="21"/>
      <c r="O8" s="18"/>
      <c r="P8" s="18"/>
      <c r="Q8" s="18"/>
      <c r="R8" s="18"/>
      <c r="S8" s="18"/>
      <c r="T8" s="18"/>
      <c r="U8" s="18"/>
      <c r="V8" s="18"/>
      <c r="W8" s="18"/>
    </row>
    <row r="9" spans="1:23" s="15" customFormat="1" ht="28.5" customHeight="1" x14ac:dyDescent="0.3">
      <c r="A9" s="167" t="s">
        <v>0</v>
      </c>
      <c r="B9" s="167" t="s">
        <v>1</v>
      </c>
      <c r="C9" s="167" t="s">
        <v>2</v>
      </c>
      <c r="D9" s="167" t="s">
        <v>27</v>
      </c>
      <c r="E9" s="176" t="s">
        <v>28</v>
      </c>
      <c r="F9" s="176"/>
      <c r="G9" s="176"/>
      <c r="H9" s="176"/>
      <c r="I9" s="176"/>
      <c r="J9" s="176"/>
      <c r="K9" s="176"/>
      <c r="L9" s="176"/>
      <c r="M9" s="156" t="s">
        <v>10</v>
      </c>
      <c r="N9" s="156" t="s">
        <v>160</v>
      </c>
      <c r="O9" s="144" t="s">
        <v>131</v>
      </c>
    </row>
    <row r="10" spans="1:23" ht="36.75" customHeight="1" x14ac:dyDescent="0.3">
      <c r="A10" s="168"/>
      <c r="B10" s="168"/>
      <c r="C10" s="168"/>
      <c r="D10" s="168"/>
      <c r="E10" s="37" t="s">
        <v>29</v>
      </c>
      <c r="F10" s="35" t="s">
        <v>30</v>
      </c>
      <c r="G10" s="37" t="s">
        <v>31</v>
      </c>
      <c r="H10" s="35" t="s">
        <v>32</v>
      </c>
      <c r="I10" s="37" t="s">
        <v>33</v>
      </c>
      <c r="J10" s="35" t="s">
        <v>34</v>
      </c>
      <c r="K10" s="37" t="s">
        <v>35</v>
      </c>
      <c r="L10" s="35" t="s">
        <v>36</v>
      </c>
      <c r="M10" s="157"/>
      <c r="N10" s="157"/>
      <c r="O10" s="145"/>
    </row>
    <row r="11" spans="1:23" s="30" customFormat="1" ht="252.75" customHeight="1" x14ac:dyDescent="0.25">
      <c r="A11" s="169" t="s">
        <v>3</v>
      </c>
      <c r="B11" s="38" t="s">
        <v>4</v>
      </c>
      <c r="C11" s="38" t="s">
        <v>5</v>
      </c>
      <c r="D11" s="38" t="s">
        <v>45</v>
      </c>
      <c r="E11" s="38" t="s">
        <v>62</v>
      </c>
      <c r="F11" s="38" t="s">
        <v>62</v>
      </c>
      <c r="G11" s="38">
        <v>1000</v>
      </c>
      <c r="H11" s="38"/>
      <c r="I11" s="38">
        <v>1020</v>
      </c>
      <c r="J11" s="38"/>
      <c r="K11" s="38">
        <v>1300</v>
      </c>
      <c r="L11" s="38"/>
      <c r="M11" s="38" t="str">
        <f>+F11</f>
        <v>No aplica</v>
      </c>
      <c r="N11" s="38" t="s">
        <v>62</v>
      </c>
      <c r="O11" s="39" t="s">
        <v>132</v>
      </c>
    </row>
    <row r="12" spans="1:23" s="30" customFormat="1" ht="66.75" customHeight="1" x14ac:dyDescent="0.25">
      <c r="A12" s="169"/>
      <c r="B12" s="38" t="s">
        <v>25</v>
      </c>
      <c r="C12" s="38" t="s">
        <v>5</v>
      </c>
      <c r="D12" s="29" t="s">
        <v>44</v>
      </c>
      <c r="E12" s="38" t="s">
        <v>62</v>
      </c>
      <c r="F12" s="38" t="s">
        <v>62</v>
      </c>
      <c r="G12" s="38" t="s">
        <v>62</v>
      </c>
      <c r="H12" s="38"/>
      <c r="I12" s="38" t="s">
        <v>62</v>
      </c>
      <c r="J12" s="38"/>
      <c r="K12" s="38">
        <v>200</v>
      </c>
      <c r="L12" s="38"/>
      <c r="M12" s="38" t="str">
        <f t="shared" ref="M12:M71" si="0">+F12</f>
        <v>No aplica</v>
      </c>
      <c r="N12" s="38" t="s">
        <v>62</v>
      </c>
      <c r="O12" s="39" t="s">
        <v>133</v>
      </c>
    </row>
    <row r="13" spans="1:23" s="30" customFormat="1" ht="99.75" customHeight="1" x14ac:dyDescent="0.25">
      <c r="A13" s="169"/>
      <c r="B13" s="29" t="s">
        <v>6</v>
      </c>
      <c r="C13" s="38" t="s">
        <v>5</v>
      </c>
      <c r="D13" s="29" t="s">
        <v>46</v>
      </c>
      <c r="E13" s="38" t="s">
        <v>62</v>
      </c>
      <c r="F13" s="38" t="s">
        <v>62</v>
      </c>
      <c r="G13" s="40">
        <v>0.125</v>
      </c>
      <c r="H13" s="38"/>
      <c r="I13" s="40">
        <v>0.125</v>
      </c>
      <c r="J13" s="38"/>
      <c r="K13" s="41">
        <v>0.25</v>
      </c>
      <c r="L13" s="38"/>
      <c r="M13" s="38" t="str">
        <f t="shared" si="0"/>
        <v>No aplica</v>
      </c>
      <c r="N13" s="38" t="s">
        <v>62</v>
      </c>
      <c r="O13" s="39" t="s">
        <v>134</v>
      </c>
    </row>
    <row r="14" spans="1:23" s="30" customFormat="1" ht="409.6" customHeight="1" x14ac:dyDescent="0.25">
      <c r="A14" s="169"/>
      <c r="B14" s="143" t="s">
        <v>7</v>
      </c>
      <c r="C14" s="169" t="s">
        <v>5</v>
      </c>
      <c r="D14" s="38" t="s">
        <v>47</v>
      </c>
      <c r="E14" s="42">
        <v>2780</v>
      </c>
      <c r="F14" s="42">
        <v>1959</v>
      </c>
      <c r="G14" s="42">
        <v>4400</v>
      </c>
      <c r="H14" s="42"/>
      <c r="I14" s="42">
        <v>7700</v>
      </c>
      <c r="J14" s="42"/>
      <c r="K14" s="42">
        <v>13400</v>
      </c>
      <c r="L14" s="42"/>
      <c r="M14" s="38">
        <f t="shared" si="0"/>
        <v>1959</v>
      </c>
      <c r="N14" s="36">
        <f>IF(M14/E14&gt;100%,100%,M14/E14)</f>
        <v>0.70467625899280573</v>
      </c>
      <c r="O14" s="158" t="s">
        <v>135</v>
      </c>
    </row>
    <row r="15" spans="1:23" s="30" customFormat="1" ht="80.25" customHeight="1" x14ac:dyDescent="0.25">
      <c r="A15" s="169"/>
      <c r="B15" s="143"/>
      <c r="C15" s="169"/>
      <c r="D15" s="38" t="s">
        <v>48</v>
      </c>
      <c r="E15" s="38" t="s">
        <v>62</v>
      </c>
      <c r="F15" s="38" t="s">
        <v>62</v>
      </c>
      <c r="G15" s="38" t="s">
        <v>62</v>
      </c>
      <c r="H15" s="38" t="s">
        <v>62</v>
      </c>
      <c r="I15" s="38">
        <v>1</v>
      </c>
      <c r="J15" s="38"/>
      <c r="K15" s="38">
        <v>1</v>
      </c>
      <c r="L15" s="38"/>
      <c r="M15" s="38" t="str">
        <f t="shared" si="0"/>
        <v>No aplica</v>
      </c>
      <c r="N15" s="38" t="s">
        <v>62</v>
      </c>
      <c r="O15" s="158"/>
    </row>
    <row r="16" spans="1:23" s="30" customFormat="1" ht="409.5" customHeight="1" x14ac:dyDescent="0.25">
      <c r="A16" s="169"/>
      <c r="B16" s="143" t="s">
        <v>11</v>
      </c>
      <c r="C16" s="143" t="s">
        <v>5</v>
      </c>
      <c r="D16" s="143" t="s">
        <v>49</v>
      </c>
      <c r="E16" s="143" t="s">
        <v>62</v>
      </c>
      <c r="F16" s="143" t="s">
        <v>62</v>
      </c>
      <c r="G16" s="143" t="s">
        <v>62</v>
      </c>
      <c r="H16" s="143"/>
      <c r="I16" s="143">
        <v>134</v>
      </c>
      <c r="J16" s="143"/>
      <c r="K16" s="143">
        <v>262</v>
      </c>
      <c r="L16" s="143"/>
      <c r="M16" s="143" t="str">
        <f t="shared" si="0"/>
        <v>No aplica</v>
      </c>
      <c r="N16" s="143" t="s">
        <v>62</v>
      </c>
      <c r="O16" s="160" t="s">
        <v>136</v>
      </c>
    </row>
    <row r="17" spans="1:19" s="30" customFormat="1" ht="409.6" customHeight="1" x14ac:dyDescent="0.25">
      <c r="A17" s="38"/>
      <c r="B17" s="143"/>
      <c r="C17" s="143"/>
      <c r="D17" s="143"/>
      <c r="E17" s="143"/>
      <c r="F17" s="143"/>
      <c r="G17" s="143"/>
      <c r="H17" s="143"/>
      <c r="I17" s="143"/>
      <c r="J17" s="143"/>
      <c r="K17" s="143"/>
      <c r="L17" s="143"/>
      <c r="M17" s="143"/>
      <c r="N17" s="143"/>
      <c r="O17" s="160"/>
    </row>
    <row r="18" spans="1:19" s="30" customFormat="1" ht="320.25" customHeight="1" x14ac:dyDescent="0.25">
      <c r="A18" s="169" t="s">
        <v>12</v>
      </c>
      <c r="B18" s="29" t="s">
        <v>13</v>
      </c>
      <c r="C18" s="38" t="s">
        <v>16</v>
      </c>
      <c r="D18" s="38" t="s">
        <v>50</v>
      </c>
      <c r="E18" s="38" t="s">
        <v>62</v>
      </c>
      <c r="F18" s="38" t="s">
        <v>62</v>
      </c>
      <c r="G18" s="38">
        <v>60</v>
      </c>
      <c r="H18" s="38"/>
      <c r="I18" s="38">
        <v>170</v>
      </c>
      <c r="J18" s="38"/>
      <c r="K18" s="38">
        <v>880</v>
      </c>
      <c r="L18" s="38"/>
      <c r="M18" s="38" t="str">
        <f t="shared" si="0"/>
        <v>No aplica</v>
      </c>
      <c r="N18" s="38" t="s">
        <v>62</v>
      </c>
      <c r="O18" s="43" t="s">
        <v>137</v>
      </c>
    </row>
    <row r="19" spans="1:19" s="30" customFormat="1" ht="185.25" customHeight="1" x14ac:dyDescent="0.25">
      <c r="A19" s="169"/>
      <c r="B19" s="29" t="s">
        <v>42</v>
      </c>
      <c r="C19" s="38" t="s">
        <v>16</v>
      </c>
      <c r="D19" s="38" t="s">
        <v>51</v>
      </c>
      <c r="E19" s="38" t="s">
        <v>62</v>
      </c>
      <c r="F19" s="38" t="s">
        <v>62</v>
      </c>
      <c r="G19" s="38">
        <v>80</v>
      </c>
      <c r="H19" s="38"/>
      <c r="I19" s="38">
        <v>117</v>
      </c>
      <c r="J19" s="38"/>
      <c r="K19" s="38">
        <v>261</v>
      </c>
      <c r="L19" s="38"/>
      <c r="M19" s="38" t="str">
        <f t="shared" si="0"/>
        <v>No aplica</v>
      </c>
      <c r="N19" s="38" t="s">
        <v>62</v>
      </c>
      <c r="O19" s="39" t="s">
        <v>138</v>
      </c>
    </row>
    <row r="20" spans="1:19" s="30" customFormat="1" ht="398.25" customHeight="1" x14ac:dyDescent="0.25">
      <c r="A20" s="169"/>
      <c r="B20" s="29" t="s">
        <v>14</v>
      </c>
      <c r="C20" s="38" t="s">
        <v>16</v>
      </c>
      <c r="D20" s="38" t="s">
        <v>52</v>
      </c>
      <c r="E20" s="38" t="s">
        <v>62</v>
      </c>
      <c r="F20" s="38" t="s">
        <v>62</v>
      </c>
      <c r="G20" s="38" t="s">
        <v>62</v>
      </c>
      <c r="H20" s="38" t="s">
        <v>62</v>
      </c>
      <c r="I20" s="38" t="s">
        <v>62</v>
      </c>
      <c r="J20" s="38" t="s">
        <v>62</v>
      </c>
      <c r="K20" s="38">
        <v>68</v>
      </c>
      <c r="L20" s="38"/>
      <c r="M20" s="38" t="str">
        <f t="shared" si="0"/>
        <v>No aplica</v>
      </c>
      <c r="N20" s="38" t="s">
        <v>62</v>
      </c>
      <c r="O20" s="39" t="s">
        <v>139</v>
      </c>
    </row>
    <row r="21" spans="1:19" s="30" customFormat="1" ht="123.75" customHeight="1" x14ac:dyDescent="0.25">
      <c r="A21" s="169"/>
      <c r="B21" s="143" t="s">
        <v>15</v>
      </c>
      <c r="C21" s="169" t="s">
        <v>16</v>
      </c>
      <c r="D21" s="38" t="s">
        <v>53</v>
      </c>
      <c r="E21" s="38">
        <v>2</v>
      </c>
      <c r="F21" s="38">
        <v>2</v>
      </c>
      <c r="G21" s="38">
        <v>2</v>
      </c>
      <c r="H21" s="38"/>
      <c r="I21" s="38">
        <v>24</v>
      </c>
      <c r="J21" s="38"/>
      <c r="K21" s="38">
        <v>104</v>
      </c>
      <c r="L21" s="38"/>
      <c r="M21" s="38">
        <f>+F21</f>
        <v>2</v>
      </c>
      <c r="N21" s="44">
        <f>IF(M21/E21&gt;100%,100%,M21/E21)</f>
        <v>1</v>
      </c>
      <c r="O21" s="158" t="s">
        <v>141</v>
      </c>
    </row>
    <row r="22" spans="1:19" s="30" customFormat="1" ht="166.5" customHeight="1" x14ac:dyDescent="0.25">
      <c r="A22" s="169"/>
      <c r="B22" s="143"/>
      <c r="C22" s="169"/>
      <c r="D22" s="38" t="s">
        <v>57</v>
      </c>
      <c r="E22" s="38" t="s">
        <v>62</v>
      </c>
      <c r="F22" s="38" t="s">
        <v>62</v>
      </c>
      <c r="G22" s="38" t="s">
        <v>62</v>
      </c>
      <c r="H22" s="38"/>
      <c r="I22" s="38">
        <v>600</v>
      </c>
      <c r="J22" s="38"/>
      <c r="K22" s="38">
        <v>3140</v>
      </c>
      <c r="L22" s="38"/>
      <c r="M22" s="38" t="str">
        <f t="shared" si="0"/>
        <v>No aplica</v>
      </c>
      <c r="N22" s="38" t="s">
        <v>62</v>
      </c>
      <c r="O22" s="158"/>
    </row>
    <row r="23" spans="1:19" s="30" customFormat="1" ht="351" customHeight="1" x14ac:dyDescent="0.25">
      <c r="A23" s="169"/>
      <c r="B23" s="29" t="s">
        <v>17</v>
      </c>
      <c r="C23" s="38" t="s">
        <v>16</v>
      </c>
      <c r="D23" s="38" t="s">
        <v>54</v>
      </c>
      <c r="E23" s="38">
        <v>3</v>
      </c>
      <c r="F23" s="38">
        <v>3</v>
      </c>
      <c r="G23" s="38">
        <v>5</v>
      </c>
      <c r="H23" s="38"/>
      <c r="I23" s="38">
        <v>5</v>
      </c>
      <c r="J23" s="38"/>
      <c r="K23" s="38">
        <v>17</v>
      </c>
      <c r="L23" s="38"/>
      <c r="M23" s="38">
        <f t="shared" si="0"/>
        <v>3</v>
      </c>
      <c r="N23" s="44">
        <f t="shared" ref="N23:N24" si="1">IF(M23/E23&gt;100%,100%,M23/E23)</f>
        <v>1</v>
      </c>
      <c r="O23" s="39" t="s">
        <v>140</v>
      </c>
      <c r="P23" s="179"/>
    </row>
    <row r="24" spans="1:19" s="30" customFormat="1" ht="293.25" customHeight="1" x14ac:dyDescent="0.25">
      <c r="A24" s="169"/>
      <c r="B24" s="29" t="s">
        <v>18</v>
      </c>
      <c r="C24" s="38" t="s">
        <v>16</v>
      </c>
      <c r="D24" s="38" t="s">
        <v>55</v>
      </c>
      <c r="E24" s="38">
        <v>71</v>
      </c>
      <c r="F24" s="38">
        <v>52</v>
      </c>
      <c r="G24" s="38">
        <v>140</v>
      </c>
      <c r="H24" s="38"/>
      <c r="I24" s="38">
        <v>190</v>
      </c>
      <c r="J24" s="38"/>
      <c r="K24" s="38">
        <v>600</v>
      </c>
      <c r="L24" s="38"/>
      <c r="M24" s="38">
        <f t="shared" si="0"/>
        <v>52</v>
      </c>
      <c r="N24" s="44">
        <f t="shared" si="1"/>
        <v>0.73239436619718312</v>
      </c>
      <c r="O24" s="39" t="s">
        <v>142</v>
      </c>
      <c r="P24" s="179"/>
    </row>
    <row r="25" spans="1:19" s="30" customFormat="1" ht="301.5" customHeight="1" x14ac:dyDescent="0.25">
      <c r="A25" s="169" t="s">
        <v>19</v>
      </c>
      <c r="B25" s="38" t="s">
        <v>20</v>
      </c>
      <c r="C25" s="38" t="s">
        <v>23</v>
      </c>
      <c r="D25" s="38" t="s">
        <v>56</v>
      </c>
      <c r="E25" s="38" t="s">
        <v>62</v>
      </c>
      <c r="F25" s="38" t="s">
        <v>62</v>
      </c>
      <c r="G25" s="38" t="s">
        <v>62</v>
      </c>
      <c r="H25" s="38"/>
      <c r="I25" s="38" t="s">
        <v>62</v>
      </c>
      <c r="J25" s="38"/>
      <c r="K25" s="42">
        <v>30000</v>
      </c>
      <c r="L25" s="38"/>
      <c r="M25" s="38" t="str">
        <f t="shared" si="0"/>
        <v>No aplica</v>
      </c>
      <c r="N25" s="38"/>
      <c r="O25" s="39" t="s">
        <v>143</v>
      </c>
    </row>
    <row r="26" spans="1:19" s="30" customFormat="1" ht="409.5" customHeight="1" x14ac:dyDescent="0.25">
      <c r="A26" s="169"/>
      <c r="B26" s="169" t="s">
        <v>21</v>
      </c>
      <c r="C26" s="38" t="s">
        <v>23</v>
      </c>
      <c r="D26" s="38" t="s">
        <v>56</v>
      </c>
      <c r="E26" s="42">
        <v>1350</v>
      </c>
      <c r="F26" s="42">
        <v>2714</v>
      </c>
      <c r="G26" s="42">
        <f>+E26+1500</f>
        <v>2850</v>
      </c>
      <c r="H26" s="42"/>
      <c r="I26" s="42">
        <v>28100</v>
      </c>
      <c r="J26" s="42"/>
      <c r="K26" s="42">
        <v>30000</v>
      </c>
      <c r="L26" s="38"/>
      <c r="M26" s="38">
        <f t="shared" si="0"/>
        <v>2714</v>
      </c>
      <c r="N26" s="44">
        <f t="shared" ref="N26:N29" si="2">IF(M26/E26&gt;100%,100%,M26/E26)</f>
        <v>1</v>
      </c>
      <c r="O26" s="170" t="s">
        <v>144</v>
      </c>
      <c r="S26" s="31"/>
    </row>
    <row r="27" spans="1:19" s="16" customFormat="1" ht="147.75" customHeight="1" x14ac:dyDescent="0.3">
      <c r="A27" s="169"/>
      <c r="B27" s="169"/>
      <c r="C27" s="38" t="s">
        <v>23</v>
      </c>
      <c r="D27" s="38" t="s">
        <v>58</v>
      </c>
      <c r="E27" s="41">
        <v>1</v>
      </c>
      <c r="F27" s="41">
        <v>1</v>
      </c>
      <c r="G27" s="41">
        <v>1</v>
      </c>
      <c r="H27" s="38"/>
      <c r="I27" s="41">
        <v>1</v>
      </c>
      <c r="J27" s="38"/>
      <c r="K27" s="41">
        <v>1</v>
      </c>
      <c r="L27" s="38"/>
      <c r="M27" s="38">
        <f t="shared" si="0"/>
        <v>1</v>
      </c>
      <c r="N27" s="44">
        <f t="shared" si="2"/>
        <v>1</v>
      </c>
      <c r="O27" s="171"/>
      <c r="S27" s="17"/>
    </row>
    <row r="28" spans="1:19" s="16" customFormat="1" ht="297" customHeight="1" x14ac:dyDescent="0.3">
      <c r="A28" s="169"/>
      <c r="B28" s="38" t="s">
        <v>22</v>
      </c>
      <c r="C28" s="38" t="s">
        <v>23</v>
      </c>
      <c r="D28" s="38" t="s">
        <v>59</v>
      </c>
      <c r="E28" s="42">
        <v>204000</v>
      </c>
      <c r="F28" s="42">
        <f>580372+10544+12335</f>
        <v>603251</v>
      </c>
      <c r="G28" s="42">
        <v>611000</v>
      </c>
      <c r="H28" s="38"/>
      <c r="I28" s="42">
        <v>1118000</v>
      </c>
      <c r="J28" s="38"/>
      <c r="K28" s="42">
        <v>1627870</v>
      </c>
      <c r="L28" s="38"/>
      <c r="M28" s="42">
        <f t="shared" si="0"/>
        <v>603251</v>
      </c>
      <c r="N28" s="44">
        <f t="shared" si="2"/>
        <v>1</v>
      </c>
      <c r="O28" s="45" t="s">
        <v>145</v>
      </c>
      <c r="S28" s="17"/>
    </row>
    <row r="29" spans="1:19" s="16" customFormat="1" ht="409.6" customHeight="1" x14ac:dyDescent="0.3">
      <c r="A29" s="169"/>
      <c r="B29" s="38" t="s">
        <v>24</v>
      </c>
      <c r="C29" s="38" t="s">
        <v>23</v>
      </c>
      <c r="D29" s="38" t="s">
        <v>60</v>
      </c>
      <c r="E29" s="42">
        <v>3000</v>
      </c>
      <c r="F29" s="42">
        <v>3000</v>
      </c>
      <c r="G29" s="42">
        <v>20000</v>
      </c>
      <c r="H29" s="46"/>
      <c r="I29" s="42">
        <f>55000+48500</f>
        <v>103500</v>
      </c>
      <c r="J29" s="46"/>
      <c r="K29" s="42">
        <f>62000+131000</f>
        <v>193000</v>
      </c>
      <c r="L29" s="47"/>
      <c r="M29" s="38">
        <f t="shared" si="0"/>
        <v>3000</v>
      </c>
      <c r="N29" s="44">
        <f t="shared" si="2"/>
        <v>1</v>
      </c>
      <c r="O29" s="45" t="s">
        <v>146</v>
      </c>
      <c r="S29" s="17"/>
    </row>
    <row r="30" spans="1:19" s="16" customFormat="1" ht="393.75" customHeight="1" x14ac:dyDescent="0.3">
      <c r="A30" s="169"/>
      <c r="B30" s="38" t="s">
        <v>43</v>
      </c>
      <c r="C30" s="38" t="s">
        <v>23</v>
      </c>
      <c r="D30" s="38" t="s">
        <v>61</v>
      </c>
      <c r="E30" s="38" t="s">
        <v>62</v>
      </c>
      <c r="F30" s="38" t="s">
        <v>62</v>
      </c>
      <c r="G30" s="38">
        <v>75</v>
      </c>
      <c r="H30" s="38"/>
      <c r="I30" s="38">
        <v>80</v>
      </c>
      <c r="J30" s="38"/>
      <c r="K30" s="38">
        <f>+I30+5673</f>
        <v>5753</v>
      </c>
      <c r="L30" s="38"/>
      <c r="M30" s="38" t="str">
        <f t="shared" si="0"/>
        <v>No aplica</v>
      </c>
      <c r="N30" s="38" t="s">
        <v>62</v>
      </c>
      <c r="O30" s="39" t="s">
        <v>147</v>
      </c>
      <c r="S30" s="17"/>
    </row>
    <row r="31" spans="1:19" s="16" customFormat="1" ht="80.25" customHeight="1" x14ac:dyDescent="0.3">
      <c r="A31" s="169" t="s">
        <v>85</v>
      </c>
      <c r="B31" s="169" t="s">
        <v>63</v>
      </c>
      <c r="C31" s="38" t="s">
        <v>16</v>
      </c>
      <c r="D31" s="38" t="s">
        <v>64</v>
      </c>
      <c r="E31" s="38" t="s">
        <v>62</v>
      </c>
      <c r="F31" s="38" t="s">
        <v>62</v>
      </c>
      <c r="G31" s="41">
        <v>0.2</v>
      </c>
      <c r="H31" s="38"/>
      <c r="I31" s="41">
        <v>0.2</v>
      </c>
      <c r="J31" s="38"/>
      <c r="K31" s="41">
        <v>1</v>
      </c>
      <c r="L31" s="38"/>
      <c r="M31" s="38" t="str">
        <f t="shared" si="0"/>
        <v>No aplica</v>
      </c>
      <c r="N31" s="38" t="s">
        <v>62</v>
      </c>
      <c r="O31" s="158" t="s">
        <v>148</v>
      </c>
      <c r="S31" s="17"/>
    </row>
    <row r="32" spans="1:19" s="16" customFormat="1" ht="98.25" customHeight="1" x14ac:dyDescent="0.3">
      <c r="A32" s="169"/>
      <c r="B32" s="169"/>
      <c r="C32" s="38" t="s">
        <v>16</v>
      </c>
      <c r="D32" s="38" t="s">
        <v>65</v>
      </c>
      <c r="E32" s="38" t="s">
        <v>62</v>
      </c>
      <c r="F32" s="38" t="s">
        <v>62</v>
      </c>
      <c r="G32" s="38">
        <v>50</v>
      </c>
      <c r="H32" s="38"/>
      <c r="I32" s="38">
        <v>50</v>
      </c>
      <c r="J32" s="38"/>
      <c r="K32" s="38">
        <v>150</v>
      </c>
      <c r="L32" s="38"/>
      <c r="M32" s="38" t="str">
        <f t="shared" si="0"/>
        <v>No aplica</v>
      </c>
      <c r="N32" s="38" t="s">
        <v>62</v>
      </c>
      <c r="O32" s="158"/>
      <c r="S32" s="17"/>
    </row>
    <row r="33" spans="1:16" s="23" customFormat="1" ht="80.25" customHeight="1" x14ac:dyDescent="0.25">
      <c r="A33" s="169"/>
      <c r="B33" s="38" t="s">
        <v>66</v>
      </c>
      <c r="C33" s="38" t="s">
        <v>16</v>
      </c>
      <c r="D33" s="38" t="s">
        <v>70</v>
      </c>
      <c r="E33" s="38" t="s">
        <v>62</v>
      </c>
      <c r="F33" s="38" t="s">
        <v>62</v>
      </c>
      <c r="G33" s="38" t="s">
        <v>62</v>
      </c>
      <c r="H33" s="38"/>
      <c r="I33" s="38" t="s">
        <v>62</v>
      </c>
      <c r="J33" s="38"/>
      <c r="K33" s="38">
        <v>80</v>
      </c>
      <c r="L33" s="38"/>
      <c r="M33" s="38" t="str">
        <f t="shared" si="0"/>
        <v>No aplica</v>
      </c>
      <c r="N33" s="38" t="s">
        <v>62</v>
      </c>
      <c r="O33" s="39" t="s">
        <v>149</v>
      </c>
    </row>
    <row r="34" spans="1:16" s="16" customFormat="1" ht="409.6" customHeight="1" x14ac:dyDescent="0.3">
      <c r="A34" s="169"/>
      <c r="B34" s="38" t="s">
        <v>67</v>
      </c>
      <c r="C34" s="38" t="s">
        <v>69</v>
      </c>
      <c r="D34" s="38" t="s">
        <v>71</v>
      </c>
      <c r="E34" s="38" t="s">
        <v>62</v>
      </c>
      <c r="F34" s="38" t="s">
        <v>62</v>
      </c>
      <c r="G34" s="38" t="s">
        <v>62</v>
      </c>
      <c r="H34" s="38"/>
      <c r="I34" s="38">
        <v>2</v>
      </c>
      <c r="J34" s="38"/>
      <c r="K34" s="38">
        <v>2</v>
      </c>
      <c r="L34" s="38"/>
      <c r="M34" s="38" t="str">
        <f t="shared" si="0"/>
        <v>No aplica</v>
      </c>
      <c r="N34" s="38" t="s">
        <v>62</v>
      </c>
      <c r="O34" s="39" t="s">
        <v>150</v>
      </c>
    </row>
    <row r="35" spans="1:16" s="16" customFormat="1" ht="105.75" customHeight="1" x14ac:dyDescent="0.3">
      <c r="A35" s="169"/>
      <c r="B35" s="38" t="s">
        <v>68</v>
      </c>
      <c r="C35" s="38" t="s">
        <v>69</v>
      </c>
      <c r="D35" s="38" t="s">
        <v>72</v>
      </c>
      <c r="E35" s="38" t="s">
        <v>62</v>
      </c>
      <c r="F35" s="38" t="s">
        <v>62</v>
      </c>
      <c r="G35" s="38" t="s">
        <v>62</v>
      </c>
      <c r="H35" s="38"/>
      <c r="I35" s="38">
        <v>2</v>
      </c>
      <c r="J35" s="38"/>
      <c r="K35" s="38">
        <v>2</v>
      </c>
      <c r="L35" s="38"/>
      <c r="M35" s="38" t="str">
        <f t="shared" si="0"/>
        <v>No aplica</v>
      </c>
      <c r="N35" s="38" t="s">
        <v>62</v>
      </c>
      <c r="O35" s="45" t="s">
        <v>151</v>
      </c>
    </row>
    <row r="36" spans="1:16" s="16" customFormat="1" ht="133.5" customHeight="1" x14ac:dyDescent="0.3">
      <c r="A36" s="169" t="s">
        <v>86</v>
      </c>
      <c r="B36" s="38" t="s">
        <v>73</v>
      </c>
      <c r="C36" s="38" t="s">
        <v>82</v>
      </c>
      <c r="D36" s="38" t="s">
        <v>75</v>
      </c>
      <c r="E36" s="38">
        <v>33</v>
      </c>
      <c r="F36" s="38">
        <v>33</v>
      </c>
      <c r="G36" s="38">
        <v>33</v>
      </c>
      <c r="H36" s="38"/>
      <c r="I36" s="38">
        <v>33</v>
      </c>
      <c r="J36" s="38"/>
      <c r="K36" s="38">
        <v>33</v>
      </c>
      <c r="L36" s="38"/>
      <c r="M36" s="38">
        <f t="shared" si="0"/>
        <v>33</v>
      </c>
      <c r="N36" s="44">
        <f>IF(M36/E36&gt;100%,100%,M36/E36)</f>
        <v>1</v>
      </c>
      <c r="O36" s="39" t="s">
        <v>152</v>
      </c>
    </row>
    <row r="37" spans="1:16" s="23" customFormat="1" ht="41.25" customHeight="1" x14ac:dyDescent="0.25">
      <c r="A37" s="169"/>
      <c r="B37" s="169" t="s">
        <v>74</v>
      </c>
      <c r="C37" s="38" t="s">
        <v>82</v>
      </c>
      <c r="D37" s="38" t="s">
        <v>76</v>
      </c>
      <c r="E37" s="38" t="s">
        <v>62</v>
      </c>
      <c r="F37" s="38" t="s">
        <v>62</v>
      </c>
      <c r="G37" s="38">
        <v>8</v>
      </c>
      <c r="H37" s="38"/>
      <c r="I37" s="38">
        <v>8</v>
      </c>
      <c r="J37" s="38"/>
      <c r="K37" s="38">
        <v>33</v>
      </c>
      <c r="L37" s="38"/>
      <c r="M37" s="38" t="str">
        <f t="shared" si="0"/>
        <v>No aplica</v>
      </c>
      <c r="N37" s="38" t="s">
        <v>62</v>
      </c>
      <c r="O37" s="158" t="s">
        <v>153</v>
      </c>
      <c r="P37" s="34"/>
    </row>
    <row r="38" spans="1:16" s="23" customFormat="1" ht="47.25" customHeight="1" x14ac:dyDescent="0.25">
      <c r="A38" s="169"/>
      <c r="B38" s="169"/>
      <c r="C38" s="38" t="s">
        <v>82</v>
      </c>
      <c r="D38" s="38" t="s">
        <v>77</v>
      </c>
      <c r="E38" s="44">
        <v>7.0000000000000007E-2</v>
      </c>
      <c r="F38" s="41">
        <v>0</v>
      </c>
      <c r="G38" s="48">
        <v>0.245</v>
      </c>
      <c r="H38" s="38"/>
      <c r="I38" s="48">
        <v>0.45500000000000002</v>
      </c>
      <c r="J38" s="38"/>
      <c r="K38" s="41">
        <v>0.7</v>
      </c>
      <c r="L38" s="38"/>
      <c r="M38" s="38">
        <f t="shared" si="0"/>
        <v>0</v>
      </c>
      <c r="N38" s="38">
        <f>IF(M38/E38&gt;100%,100%,M38/E38)</f>
        <v>0</v>
      </c>
      <c r="O38" s="158"/>
    </row>
    <row r="39" spans="1:16" s="16" customFormat="1" ht="312.75" customHeight="1" x14ac:dyDescent="0.3">
      <c r="A39" s="169" t="s">
        <v>87</v>
      </c>
      <c r="B39" s="38" t="s">
        <v>78</v>
      </c>
      <c r="C39" s="38" t="s">
        <v>88</v>
      </c>
      <c r="D39" s="38" t="s">
        <v>79</v>
      </c>
      <c r="E39" s="38">
        <v>1</v>
      </c>
      <c r="F39" s="38">
        <v>1</v>
      </c>
      <c r="G39" s="38">
        <v>3</v>
      </c>
      <c r="H39" s="38"/>
      <c r="I39" s="38">
        <v>5</v>
      </c>
      <c r="J39" s="38"/>
      <c r="K39" s="38">
        <v>7</v>
      </c>
      <c r="L39" s="38"/>
      <c r="M39" s="38">
        <f t="shared" si="0"/>
        <v>1</v>
      </c>
      <c r="N39" s="44">
        <f>IF(M39/E39&gt;100%,100%,M39/E39)</f>
        <v>1</v>
      </c>
      <c r="O39" s="49" t="s">
        <v>154</v>
      </c>
    </row>
    <row r="40" spans="1:16" s="16" customFormat="1" ht="131.25" customHeight="1" x14ac:dyDescent="0.3">
      <c r="A40" s="169"/>
      <c r="B40" s="38" t="s">
        <v>80</v>
      </c>
      <c r="C40" s="38" t="s">
        <v>88</v>
      </c>
      <c r="D40" s="38" t="s">
        <v>81</v>
      </c>
      <c r="E40" s="38" t="s">
        <v>62</v>
      </c>
      <c r="F40" s="38" t="s">
        <v>62</v>
      </c>
      <c r="G40" s="38" t="s">
        <v>62</v>
      </c>
      <c r="H40" s="38"/>
      <c r="I40" s="38" t="s">
        <v>62</v>
      </c>
      <c r="J40" s="38"/>
      <c r="K40" s="38">
        <v>18</v>
      </c>
      <c r="L40" s="38"/>
      <c r="M40" s="38" t="str">
        <f t="shared" si="0"/>
        <v>No aplica</v>
      </c>
      <c r="N40" s="38" t="s">
        <v>62</v>
      </c>
      <c r="O40" s="45" t="s">
        <v>155</v>
      </c>
    </row>
    <row r="41" spans="1:16" s="16" customFormat="1" ht="180.75" customHeight="1" x14ac:dyDescent="0.3">
      <c r="A41" s="169"/>
      <c r="B41" s="38" t="s">
        <v>83</v>
      </c>
      <c r="C41" s="38" t="s">
        <v>88</v>
      </c>
      <c r="D41" s="38" t="s">
        <v>84</v>
      </c>
      <c r="E41" s="38" t="s">
        <v>62</v>
      </c>
      <c r="F41" s="38" t="s">
        <v>62</v>
      </c>
      <c r="G41" s="38" t="s">
        <v>62</v>
      </c>
      <c r="H41" s="38"/>
      <c r="I41" s="38" t="s">
        <v>62</v>
      </c>
      <c r="J41" s="38"/>
      <c r="K41" s="38">
        <v>2</v>
      </c>
      <c r="L41" s="38"/>
      <c r="M41" s="38" t="str">
        <f t="shared" si="0"/>
        <v>No aplica</v>
      </c>
      <c r="N41" s="38" t="s">
        <v>62</v>
      </c>
      <c r="O41" s="45" t="s">
        <v>156</v>
      </c>
    </row>
    <row r="42" spans="1:16" s="16" customFormat="1" ht="223.5" customHeight="1" x14ac:dyDescent="0.3">
      <c r="A42" s="146" t="s">
        <v>119</v>
      </c>
      <c r="B42" s="146" t="s">
        <v>89</v>
      </c>
      <c r="C42" s="146" t="s">
        <v>121</v>
      </c>
      <c r="D42" s="55" t="s">
        <v>90</v>
      </c>
      <c r="E42" s="55" t="s">
        <v>62</v>
      </c>
      <c r="F42" s="55" t="s">
        <v>62</v>
      </c>
      <c r="G42" s="56">
        <v>0.8</v>
      </c>
      <c r="H42" s="55"/>
      <c r="I42" s="56">
        <v>0.8</v>
      </c>
      <c r="J42" s="55"/>
      <c r="K42" s="56">
        <v>0.85</v>
      </c>
      <c r="L42" s="55"/>
      <c r="M42" s="55" t="str">
        <f t="shared" si="0"/>
        <v>No aplica</v>
      </c>
      <c r="N42" s="55" t="s">
        <v>62</v>
      </c>
      <c r="O42" s="159" t="s">
        <v>167</v>
      </c>
    </row>
    <row r="43" spans="1:16" s="16" customFormat="1" ht="95.25" customHeight="1" x14ac:dyDescent="0.3">
      <c r="A43" s="146"/>
      <c r="B43" s="146"/>
      <c r="C43" s="146"/>
      <c r="D43" s="55" t="s">
        <v>91</v>
      </c>
      <c r="E43" s="56">
        <v>1</v>
      </c>
      <c r="F43" s="56">
        <v>1</v>
      </c>
      <c r="G43" s="56">
        <v>1</v>
      </c>
      <c r="H43" s="55"/>
      <c r="I43" s="56">
        <v>1</v>
      </c>
      <c r="J43" s="55"/>
      <c r="K43" s="56">
        <v>1</v>
      </c>
      <c r="L43" s="55"/>
      <c r="M43" s="57">
        <f t="shared" si="0"/>
        <v>1</v>
      </c>
      <c r="N43" s="58">
        <f t="shared" ref="N43:N54" si="3">IF(M43/E43&gt;100%,100%,M43/E43)</f>
        <v>1</v>
      </c>
      <c r="O43" s="159"/>
    </row>
    <row r="44" spans="1:16" s="23" customFormat="1" ht="117.75" customHeight="1" x14ac:dyDescent="0.25">
      <c r="A44" s="146"/>
      <c r="B44" s="146"/>
      <c r="C44" s="146"/>
      <c r="D44" s="55" t="s">
        <v>92</v>
      </c>
      <c r="E44" s="56">
        <v>1</v>
      </c>
      <c r="F44" s="59">
        <v>1</v>
      </c>
      <c r="G44" s="56">
        <v>1</v>
      </c>
      <c r="H44" s="55"/>
      <c r="I44" s="56">
        <v>1</v>
      </c>
      <c r="J44" s="55"/>
      <c r="K44" s="56">
        <v>1</v>
      </c>
      <c r="L44" s="55"/>
      <c r="M44" s="57">
        <f t="shared" si="0"/>
        <v>1</v>
      </c>
      <c r="N44" s="58">
        <f t="shared" si="3"/>
        <v>1</v>
      </c>
      <c r="O44" s="159"/>
    </row>
    <row r="45" spans="1:16" s="23" customFormat="1" ht="147.75" customHeight="1" x14ac:dyDescent="0.25">
      <c r="A45" s="146"/>
      <c r="B45" s="146" t="s">
        <v>93</v>
      </c>
      <c r="C45" s="146" t="s">
        <v>122</v>
      </c>
      <c r="D45" s="55" t="s">
        <v>94</v>
      </c>
      <c r="E45" s="56">
        <v>0.2</v>
      </c>
      <c r="F45" s="56">
        <v>0.2</v>
      </c>
      <c r="G45" s="56">
        <v>0.5</v>
      </c>
      <c r="H45" s="55"/>
      <c r="I45" s="56">
        <v>0.75</v>
      </c>
      <c r="J45" s="55"/>
      <c r="K45" s="56">
        <v>1</v>
      </c>
      <c r="L45" s="55"/>
      <c r="M45" s="57">
        <f t="shared" si="0"/>
        <v>0.2</v>
      </c>
      <c r="N45" s="58">
        <f t="shared" si="3"/>
        <v>1</v>
      </c>
      <c r="O45" s="159" t="s">
        <v>157</v>
      </c>
    </row>
    <row r="46" spans="1:16" s="16" customFormat="1" ht="157.5" customHeight="1" x14ac:dyDescent="0.3">
      <c r="A46" s="146"/>
      <c r="B46" s="146"/>
      <c r="C46" s="146"/>
      <c r="D46" s="55" t="s">
        <v>97</v>
      </c>
      <c r="E46" s="55" t="s">
        <v>62</v>
      </c>
      <c r="F46" s="55" t="s">
        <v>62</v>
      </c>
      <c r="G46" s="60">
        <v>1104200</v>
      </c>
      <c r="H46" s="60"/>
      <c r="I46" s="60">
        <v>1104200</v>
      </c>
      <c r="J46" s="60"/>
      <c r="K46" s="60">
        <v>2208400</v>
      </c>
      <c r="L46" s="55"/>
      <c r="M46" s="55" t="str">
        <f t="shared" si="0"/>
        <v>No aplica</v>
      </c>
      <c r="N46" s="55" t="s">
        <v>62</v>
      </c>
      <c r="O46" s="159"/>
    </row>
    <row r="47" spans="1:16" s="23" customFormat="1" ht="157.5" customHeight="1" x14ac:dyDescent="0.25">
      <c r="A47" s="146"/>
      <c r="B47" s="146"/>
      <c r="C47" s="146"/>
      <c r="D47" s="55" t="s">
        <v>95</v>
      </c>
      <c r="E47" s="56">
        <v>1</v>
      </c>
      <c r="F47" s="56">
        <v>1</v>
      </c>
      <c r="G47" s="56">
        <v>1</v>
      </c>
      <c r="H47" s="55"/>
      <c r="I47" s="56">
        <v>1</v>
      </c>
      <c r="J47" s="55"/>
      <c r="K47" s="56">
        <v>1</v>
      </c>
      <c r="L47" s="55"/>
      <c r="M47" s="57">
        <f t="shared" si="0"/>
        <v>1</v>
      </c>
      <c r="N47" s="57">
        <f>IF(M47/E47&gt;100%,100%,M47/E47)</f>
        <v>1</v>
      </c>
      <c r="O47" s="159"/>
    </row>
    <row r="48" spans="1:16" s="16" customFormat="1" ht="150.75" customHeight="1" x14ac:dyDescent="0.3">
      <c r="A48" s="146"/>
      <c r="B48" s="146"/>
      <c r="C48" s="146"/>
      <c r="D48" s="55" t="s">
        <v>96</v>
      </c>
      <c r="E48" s="56">
        <v>0.89</v>
      </c>
      <c r="F48" s="56">
        <v>0.89</v>
      </c>
      <c r="G48" s="56">
        <v>0.89</v>
      </c>
      <c r="H48" s="55"/>
      <c r="I48" s="56">
        <v>0.89</v>
      </c>
      <c r="J48" s="55"/>
      <c r="K48" s="56">
        <v>1</v>
      </c>
      <c r="L48" s="55"/>
      <c r="M48" s="57">
        <f t="shared" si="0"/>
        <v>0.89</v>
      </c>
      <c r="N48" s="57">
        <f t="shared" si="3"/>
        <v>1</v>
      </c>
      <c r="O48" s="159"/>
    </row>
    <row r="49" spans="1:87" s="23" customFormat="1" ht="202.5" customHeight="1" x14ac:dyDescent="0.25">
      <c r="A49" s="146"/>
      <c r="B49" s="146" t="s">
        <v>98</v>
      </c>
      <c r="C49" s="146" t="s">
        <v>121</v>
      </c>
      <c r="D49" s="55" t="s">
        <v>99</v>
      </c>
      <c r="E49" s="55">
        <v>0.75</v>
      </c>
      <c r="F49" s="55">
        <v>0</v>
      </c>
      <c r="G49" s="55">
        <v>1.5</v>
      </c>
      <c r="H49" s="55"/>
      <c r="I49" s="55">
        <v>2.25</v>
      </c>
      <c r="J49" s="55"/>
      <c r="K49" s="55">
        <v>3</v>
      </c>
      <c r="L49" s="55"/>
      <c r="M49" s="55">
        <f t="shared" si="0"/>
        <v>0</v>
      </c>
      <c r="N49" s="57">
        <f t="shared" si="3"/>
        <v>0</v>
      </c>
      <c r="O49" s="159" t="s">
        <v>168</v>
      </c>
    </row>
    <row r="50" spans="1:87" s="25" customFormat="1" ht="220.5" customHeight="1" x14ac:dyDescent="0.25">
      <c r="A50" s="146"/>
      <c r="B50" s="146"/>
      <c r="C50" s="146"/>
      <c r="D50" s="55" t="s">
        <v>91</v>
      </c>
      <c r="E50" s="56">
        <v>1</v>
      </c>
      <c r="F50" s="56">
        <v>0.99</v>
      </c>
      <c r="G50" s="56">
        <v>1</v>
      </c>
      <c r="H50" s="55"/>
      <c r="I50" s="56">
        <v>1</v>
      </c>
      <c r="J50" s="55"/>
      <c r="K50" s="56">
        <v>1</v>
      </c>
      <c r="L50" s="55"/>
      <c r="M50" s="57">
        <f t="shared" si="0"/>
        <v>0.99</v>
      </c>
      <c r="N50" s="57">
        <f t="shared" si="3"/>
        <v>0.99</v>
      </c>
      <c r="O50" s="159"/>
    </row>
    <row r="51" spans="1:87" s="23" customFormat="1" ht="289.5" customHeight="1" x14ac:dyDescent="0.25">
      <c r="A51" s="146"/>
      <c r="B51" s="146" t="s">
        <v>100</v>
      </c>
      <c r="C51" s="146" t="s">
        <v>123</v>
      </c>
      <c r="D51" s="55" t="s">
        <v>101</v>
      </c>
      <c r="E51" s="56">
        <v>1</v>
      </c>
      <c r="F51" s="56">
        <v>1</v>
      </c>
      <c r="G51" s="56">
        <v>1</v>
      </c>
      <c r="H51" s="55"/>
      <c r="I51" s="56">
        <v>1</v>
      </c>
      <c r="J51" s="55"/>
      <c r="K51" s="56">
        <v>1</v>
      </c>
      <c r="L51" s="55"/>
      <c r="M51" s="57">
        <f t="shared" si="0"/>
        <v>1</v>
      </c>
      <c r="N51" s="57">
        <f t="shared" si="3"/>
        <v>1</v>
      </c>
      <c r="O51" s="159" t="s">
        <v>161</v>
      </c>
    </row>
    <row r="52" spans="1:87" s="23" customFormat="1" ht="235.5" customHeight="1" x14ac:dyDescent="0.25">
      <c r="A52" s="146"/>
      <c r="B52" s="146"/>
      <c r="C52" s="146"/>
      <c r="D52" s="55" t="s">
        <v>102</v>
      </c>
      <c r="E52" s="56">
        <v>1</v>
      </c>
      <c r="F52" s="56">
        <v>1</v>
      </c>
      <c r="G52" s="56">
        <v>1</v>
      </c>
      <c r="H52" s="55"/>
      <c r="I52" s="56">
        <v>1</v>
      </c>
      <c r="J52" s="55"/>
      <c r="K52" s="56">
        <v>1</v>
      </c>
      <c r="L52" s="55"/>
      <c r="M52" s="57">
        <f t="shared" si="0"/>
        <v>1</v>
      </c>
      <c r="N52" s="57">
        <f t="shared" si="3"/>
        <v>1</v>
      </c>
      <c r="O52" s="159"/>
    </row>
    <row r="53" spans="1:87" s="23" customFormat="1" ht="183.75" customHeight="1" x14ac:dyDescent="0.25">
      <c r="A53" s="146"/>
      <c r="B53" s="146"/>
      <c r="C53" s="146"/>
      <c r="D53" s="55" t="s">
        <v>103</v>
      </c>
      <c r="E53" s="56">
        <v>1</v>
      </c>
      <c r="F53" s="56">
        <v>1</v>
      </c>
      <c r="G53" s="56">
        <v>1</v>
      </c>
      <c r="H53" s="55"/>
      <c r="I53" s="56">
        <v>1</v>
      </c>
      <c r="J53" s="55"/>
      <c r="K53" s="56">
        <v>1</v>
      </c>
      <c r="L53" s="55"/>
      <c r="M53" s="57">
        <f t="shared" si="0"/>
        <v>1</v>
      </c>
      <c r="N53" s="57">
        <f t="shared" si="3"/>
        <v>1</v>
      </c>
      <c r="O53" s="159"/>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row>
    <row r="54" spans="1:87" s="23" customFormat="1" ht="162.75" customHeight="1" x14ac:dyDescent="0.25">
      <c r="A54" s="146"/>
      <c r="B54" s="146"/>
      <c r="C54" s="55" t="s">
        <v>124</v>
      </c>
      <c r="D54" s="55" t="s">
        <v>104</v>
      </c>
      <c r="E54" s="56">
        <v>1</v>
      </c>
      <c r="F54" s="56">
        <v>1</v>
      </c>
      <c r="G54" s="56">
        <v>1</v>
      </c>
      <c r="H54" s="55"/>
      <c r="I54" s="56">
        <v>1</v>
      </c>
      <c r="J54" s="55"/>
      <c r="K54" s="56">
        <v>1</v>
      </c>
      <c r="L54" s="55"/>
      <c r="M54" s="57">
        <f t="shared" si="0"/>
        <v>1</v>
      </c>
      <c r="N54" s="57">
        <f t="shared" si="3"/>
        <v>1</v>
      </c>
      <c r="O54" s="159"/>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16" customFormat="1" ht="143.25" customHeight="1" x14ac:dyDescent="0.3">
      <c r="A55" s="146"/>
      <c r="B55" s="146"/>
      <c r="C55" s="55" t="s">
        <v>121</v>
      </c>
      <c r="D55" s="55" t="s">
        <v>105</v>
      </c>
      <c r="E55" s="56">
        <v>0.98</v>
      </c>
      <c r="F55" s="56">
        <v>0.99</v>
      </c>
      <c r="G55" s="56">
        <v>1</v>
      </c>
      <c r="H55" s="55"/>
      <c r="I55" s="56">
        <v>1</v>
      </c>
      <c r="J55" s="55"/>
      <c r="K55" s="56">
        <v>1</v>
      </c>
      <c r="L55" s="55"/>
      <c r="M55" s="57">
        <f t="shared" si="0"/>
        <v>0.99</v>
      </c>
      <c r="N55" s="57">
        <f>IF(M55/E55&gt;100%,100%,M55/E55)</f>
        <v>1</v>
      </c>
      <c r="O55" s="159"/>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row>
    <row r="56" spans="1:87" s="16" customFormat="1" ht="118.5" customHeight="1" x14ac:dyDescent="0.3">
      <c r="A56" s="146"/>
      <c r="B56" s="146" t="s">
        <v>106</v>
      </c>
      <c r="C56" s="146" t="s">
        <v>123</v>
      </c>
      <c r="D56" s="55" t="s">
        <v>107</v>
      </c>
      <c r="E56" s="55" t="s">
        <v>62</v>
      </c>
      <c r="F56" s="55" t="s">
        <v>62</v>
      </c>
      <c r="G56" s="55" t="s">
        <v>62</v>
      </c>
      <c r="H56" s="55"/>
      <c r="I56" s="55" t="s">
        <v>62</v>
      </c>
      <c r="J56" s="55"/>
      <c r="K56" s="56">
        <v>0.65</v>
      </c>
      <c r="L56" s="55"/>
      <c r="M56" s="55" t="str">
        <f t="shared" si="0"/>
        <v>No aplica</v>
      </c>
      <c r="N56" s="55" t="s">
        <v>62</v>
      </c>
      <c r="O56" s="159" t="s">
        <v>158</v>
      </c>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126.75" customHeight="1" x14ac:dyDescent="0.3">
      <c r="A57" s="146"/>
      <c r="B57" s="146"/>
      <c r="C57" s="146"/>
      <c r="D57" s="55" t="s">
        <v>128</v>
      </c>
      <c r="E57" s="56">
        <v>0.25</v>
      </c>
      <c r="F57" s="56">
        <v>0</v>
      </c>
      <c r="G57" s="56">
        <v>0.5</v>
      </c>
      <c r="H57" s="55"/>
      <c r="I57" s="56">
        <v>0.75</v>
      </c>
      <c r="J57" s="55"/>
      <c r="K57" s="56">
        <v>1</v>
      </c>
      <c r="L57" s="55"/>
      <c r="M57" s="57">
        <f t="shared" si="0"/>
        <v>0</v>
      </c>
      <c r="N57" s="57">
        <f>IF(M57/E57&gt;100%,100%,M57/E57)</f>
        <v>0</v>
      </c>
      <c r="O57" s="159"/>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75.75" customHeight="1" x14ac:dyDescent="0.3">
      <c r="A58" s="146"/>
      <c r="B58" s="146"/>
      <c r="C58" s="146"/>
      <c r="D58" s="55" t="s">
        <v>129</v>
      </c>
      <c r="E58" s="55" t="s">
        <v>62</v>
      </c>
      <c r="F58" s="55" t="s">
        <v>62</v>
      </c>
      <c r="G58" s="56">
        <v>0.5</v>
      </c>
      <c r="H58" s="55"/>
      <c r="I58" s="56">
        <v>0.5</v>
      </c>
      <c r="J58" s="55"/>
      <c r="K58" s="56">
        <v>1</v>
      </c>
      <c r="L58" s="55"/>
      <c r="M58" s="55" t="str">
        <f t="shared" si="0"/>
        <v>No aplica</v>
      </c>
      <c r="N58" s="55" t="s">
        <v>62</v>
      </c>
      <c r="O58" s="159"/>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105" customHeight="1" x14ac:dyDescent="0.3">
      <c r="A59" s="146"/>
      <c r="B59" s="146"/>
      <c r="C59" s="146"/>
      <c r="D59" s="55" t="s">
        <v>95</v>
      </c>
      <c r="E59" s="56">
        <v>1</v>
      </c>
      <c r="F59" s="56">
        <v>1</v>
      </c>
      <c r="G59" s="56">
        <v>1</v>
      </c>
      <c r="H59" s="55"/>
      <c r="I59" s="56">
        <v>1</v>
      </c>
      <c r="J59" s="55"/>
      <c r="K59" s="56">
        <v>1</v>
      </c>
      <c r="L59" s="55"/>
      <c r="M59" s="57">
        <f t="shared" si="0"/>
        <v>1</v>
      </c>
      <c r="N59" s="57">
        <f>IF(M59/E59&gt;100%,100%,M59/E59)</f>
        <v>1</v>
      </c>
      <c r="O59" s="159"/>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114.75" customHeight="1" x14ac:dyDescent="0.3">
      <c r="A60" s="146"/>
      <c r="B60" s="146"/>
      <c r="C60" s="146"/>
      <c r="D60" s="55" t="s">
        <v>92</v>
      </c>
      <c r="E60" s="56">
        <v>0.78</v>
      </c>
      <c r="F60" s="56">
        <v>0.78</v>
      </c>
      <c r="G60" s="56">
        <v>0.89</v>
      </c>
      <c r="H60" s="55"/>
      <c r="I60" s="56">
        <v>0.89</v>
      </c>
      <c r="J60" s="55"/>
      <c r="K60" s="56">
        <v>0.98</v>
      </c>
      <c r="L60" s="55"/>
      <c r="M60" s="57">
        <f t="shared" si="0"/>
        <v>0.78</v>
      </c>
      <c r="N60" s="57">
        <f t="shared" ref="N60:N70" si="4">IF(M60/E60&gt;100%,100%,M60/E60)</f>
        <v>1</v>
      </c>
      <c r="O60" s="159"/>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23" customFormat="1" ht="84.75" customHeight="1" x14ac:dyDescent="0.25">
      <c r="A61" s="146"/>
      <c r="B61" s="146" t="s">
        <v>108</v>
      </c>
      <c r="C61" s="146" t="s">
        <v>125</v>
      </c>
      <c r="D61" s="55" t="s">
        <v>109</v>
      </c>
      <c r="E61" s="56">
        <v>0.84</v>
      </c>
      <c r="F61" s="56">
        <v>0.84</v>
      </c>
      <c r="G61" s="56">
        <v>0.9</v>
      </c>
      <c r="H61" s="55"/>
      <c r="I61" s="56">
        <v>0.96</v>
      </c>
      <c r="J61" s="55"/>
      <c r="K61" s="56">
        <v>1</v>
      </c>
      <c r="L61" s="55"/>
      <c r="M61" s="57">
        <f t="shared" si="0"/>
        <v>0.84</v>
      </c>
      <c r="N61" s="57">
        <f t="shared" si="4"/>
        <v>1</v>
      </c>
      <c r="O61" s="159" t="s">
        <v>162</v>
      </c>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row>
    <row r="62" spans="1:87" s="23" customFormat="1" ht="75" customHeight="1" x14ac:dyDescent="0.25">
      <c r="A62" s="146"/>
      <c r="B62" s="146"/>
      <c r="C62" s="146"/>
      <c r="D62" s="55" t="s">
        <v>91</v>
      </c>
      <c r="E62" s="56">
        <v>1</v>
      </c>
      <c r="F62" s="56">
        <v>1</v>
      </c>
      <c r="G62" s="56">
        <v>1</v>
      </c>
      <c r="H62" s="55"/>
      <c r="I62" s="56">
        <v>1</v>
      </c>
      <c r="J62" s="55"/>
      <c r="K62" s="56">
        <v>1</v>
      </c>
      <c r="L62" s="55"/>
      <c r="M62" s="57">
        <f t="shared" si="0"/>
        <v>1</v>
      </c>
      <c r="N62" s="57">
        <f t="shared" si="4"/>
        <v>1</v>
      </c>
      <c r="O62" s="159"/>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105.75" customHeight="1" x14ac:dyDescent="0.25">
      <c r="A63" s="146"/>
      <c r="B63" s="146" t="s">
        <v>110</v>
      </c>
      <c r="C63" s="146" t="s">
        <v>125</v>
      </c>
      <c r="D63" s="55" t="s">
        <v>91</v>
      </c>
      <c r="E63" s="56">
        <v>1</v>
      </c>
      <c r="F63" s="56">
        <v>1</v>
      </c>
      <c r="G63" s="56">
        <v>1</v>
      </c>
      <c r="H63" s="55"/>
      <c r="I63" s="56">
        <v>1</v>
      </c>
      <c r="J63" s="55"/>
      <c r="K63" s="56">
        <v>1</v>
      </c>
      <c r="L63" s="55"/>
      <c r="M63" s="57">
        <f t="shared" si="0"/>
        <v>1</v>
      </c>
      <c r="N63" s="57">
        <f t="shared" si="4"/>
        <v>1</v>
      </c>
      <c r="O63" s="159" t="s">
        <v>163</v>
      </c>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117" customHeight="1" x14ac:dyDescent="0.25">
      <c r="A64" s="146"/>
      <c r="B64" s="146"/>
      <c r="C64" s="146"/>
      <c r="D64" s="55" t="s">
        <v>92</v>
      </c>
      <c r="E64" s="56">
        <v>1</v>
      </c>
      <c r="F64" s="56">
        <v>1</v>
      </c>
      <c r="G64" s="56">
        <v>1</v>
      </c>
      <c r="H64" s="55"/>
      <c r="I64" s="56">
        <v>1</v>
      </c>
      <c r="J64" s="55"/>
      <c r="K64" s="56">
        <v>1</v>
      </c>
      <c r="L64" s="55"/>
      <c r="M64" s="57">
        <f t="shared" si="0"/>
        <v>1</v>
      </c>
      <c r="N64" s="57">
        <f t="shared" si="4"/>
        <v>1</v>
      </c>
      <c r="O64" s="159"/>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104.25" customHeight="1" x14ac:dyDescent="0.25">
      <c r="A65" s="146"/>
      <c r="B65" s="55" t="s">
        <v>111</v>
      </c>
      <c r="C65" s="55" t="s">
        <v>125</v>
      </c>
      <c r="D65" s="55" t="s">
        <v>112</v>
      </c>
      <c r="E65" s="56">
        <v>0.25</v>
      </c>
      <c r="F65" s="56">
        <v>0.05</v>
      </c>
      <c r="G65" s="56">
        <v>0.45</v>
      </c>
      <c r="H65" s="55"/>
      <c r="I65" s="56">
        <v>0.8</v>
      </c>
      <c r="J65" s="55"/>
      <c r="K65" s="56">
        <v>1</v>
      </c>
      <c r="L65" s="55"/>
      <c r="M65" s="57">
        <f t="shared" si="0"/>
        <v>0.05</v>
      </c>
      <c r="N65" s="57">
        <f t="shared" si="4"/>
        <v>0.2</v>
      </c>
      <c r="O65" s="61" t="s">
        <v>164</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195.75" customHeight="1" x14ac:dyDescent="0.25">
      <c r="A66" s="146"/>
      <c r="B66" s="146" t="s">
        <v>113</v>
      </c>
      <c r="C66" s="146" t="s">
        <v>126</v>
      </c>
      <c r="D66" s="55" t="s">
        <v>114</v>
      </c>
      <c r="E66" s="56">
        <v>0.85</v>
      </c>
      <c r="F66" s="56">
        <v>0.83</v>
      </c>
      <c r="G66" s="56">
        <v>1</v>
      </c>
      <c r="H66" s="55"/>
      <c r="I66" s="56">
        <v>1</v>
      </c>
      <c r="J66" s="55"/>
      <c r="K66" s="56">
        <v>1</v>
      </c>
      <c r="L66" s="55"/>
      <c r="M66" s="57">
        <f t="shared" si="0"/>
        <v>0.83</v>
      </c>
      <c r="N66" s="57">
        <f t="shared" si="4"/>
        <v>0.97647058823529409</v>
      </c>
      <c r="O66" s="159" t="s">
        <v>165</v>
      </c>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3" customFormat="1" ht="115.5" customHeight="1" x14ac:dyDescent="0.25">
      <c r="A67" s="146"/>
      <c r="B67" s="146"/>
      <c r="C67" s="146"/>
      <c r="D67" s="55" t="s">
        <v>91</v>
      </c>
      <c r="E67" s="56">
        <v>1</v>
      </c>
      <c r="F67" s="56">
        <v>1</v>
      </c>
      <c r="G67" s="56">
        <v>1</v>
      </c>
      <c r="H67" s="55"/>
      <c r="I67" s="56">
        <v>1</v>
      </c>
      <c r="J67" s="55"/>
      <c r="K67" s="56">
        <v>1</v>
      </c>
      <c r="L67" s="55"/>
      <c r="M67" s="57">
        <f t="shared" si="0"/>
        <v>1</v>
      </c>
      <c r="N67" s="57">
        <f t="shared" si="4"/>
        <v>1</v>
      </c>
      <c r="O67" s="159"/>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row>
    <row r="68" spans="1:87" s="23" customFormat="1" ht="153" customHeight="1" x14ac:dyDescent="0.25">
      <c r="A68" s="146"/>
      <c r="B68" s="146"/>
      <c r="C68" s="146"/>
      <c r="D68" s="55" t="s">
        <v>92</v>
      </c>
      <c r="E68" s="56">
        <v>0.84</v>
      </c>
      <c r="F68" s="56">
        <v>0.84</v>
      </c>
      <c r="G68" s="56">
        <v>0.9</v>
      </c>
      <c r="H68" s="55"/>
      <c r="I68" s="56">
        <v>0.96</v>
      </c>
      <c r="J68" s="55"/>
      <c r="K68" s="56">
        <v>1</v>
      </c>
      <c r="L68" s="55"/>
      <c r="M68" s="57">
        <f t="shared" si="0"/>
        <v>0.84</v>
      </c>
      <c r="N68" s="57">
        <f t="shared" si="4"/>
        <v>1</v>
      </c>
      <c r="O68" s="159"/>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row>
    <row r="69" spans="1:87" s="23" customFormat="1" ht="132" customHeight="1" x14ac:dyDescent="0.25">
      <c r="A69" s="169" t="s">
        <v>120</v>
      </c>
      <c r="B69" s="169" t="s">
        <v>115</v>
      </c>
      <c r="C69" s="169" t="s">
        <v>127</v>
      </c>
      <c r="D69" s="38" t="s">
        <v>116</v>
      </c>
      <c r="E69" s="42">
        <v>4000</v>
      </c>
      <c r="F69" s="42">
        <v>12870</v>
      </c>
      <c r="G69" s="42">
        <v>124000</v>
      </c>
      <c r="H69" s="42"/>
      <c r="I69" s="42">
        <v>129000</v>
      </c>
      <c r="J69" s="42"/>
      <c r="K69" s="42">
        <v>2500000</v>
      </c>
      <c r="L69" s="38"/>
      <c r="M69" s="38">
        <f t="shared" si="0"/>
        <v>12870</v>
      </c>
      <c r="N69" s="44">
        <f t="shared" si="4"/>
        <v>1</v>
      </c>
      <c r="O69" s="158" t="s">
        <v>166</v>
      </c>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row>
    <row r="70" spans="1:87" s="23" customFormat="1" ht="168" customHeight="1" x14ac:dyDescent="0.25">
      <c r="A70" s="169"/>
      <c r="B70" s="169"/>
      <c r="C70" s="169"/>
      <c r="D70" s="38" t="s">
        <v>117</v>
      </c>
      <c r="E70" s="38">
        <v>5</v>
      </c>
      <c r="F70" s="38">
        <v>3</v>
      </c>
      <c r="G70" s="38">
        <v>8</v>
      </c>
      <c r="H70" s="38"/>
      <c r="I70" s="38">
        <v>9</v>
      </c>
      <c r="J70" s="38"/>
      <c r="K70" s="38"/>
      <c r="L70" s="38"/>
      <c r="M70" s="38">
        <f t="shared" si="0"/>
        <v>3</v>
      </c>
      <c r="N70" s="44">
        <f t="shared" si="4"/>
        <v>0.6</v>
      </c>
      <c r="O70" s="158"/>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row>
    <row r="71" spans="1:87" s="23" customFormat="1" ht="232.5" customHeight="1" x14ac:dyDescent="0.25">
      <c r="A71" s="169"/>
      <c r="B71" s="169"/>
      <c r="C71" s="169"/>
      <c r="D71" s="38" t="s">
        <v>118</v>
      </c>
      <c r="E71" s="38" t="s">
        <v>62</v>
      </c>
      <c r="F71" s="38" t="s">
        <v>62</v>
      </c>
      <c r="G71" s="38" t="s">
        <v>62</v>
      </c>
      <c r="H71" s="38"/>
      <c r="I71" s="38">
        <v>56</v>
      </c>
      <c r="J71" s="38"/>
      <c r="K71" s="38">
        <v>56</v>
      </c>
      <c r="L71" s="38"/>
      <c r="M71" s="38" t="str">
        <f t="shared" si="0"/>
        <v>No aplica</v>
      </c>
      <c r="N71" s="38" t="s">
        <v>62</v>
      </c>
      <c r="O71" s="158"/>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row>
    <row r="72" spans="1:87" s="26" customFormat="1" x14ac:dyDescent="0.3">
      <c r="B72" s="27"/>
      <c r="C72" s="27"/>
      <c r="D72" s="32"/>
      <c r="E72" s="27"/>
      <c r="F72" s="27"/>
      <c r="G72" s="27"/>
      <c r="H72" s="27"/>
      <c r="I72" s="27"/>
      <c r="J72" s="27"/>
      <c r="K72" s="27"/>
      <c r="L72" s="27"/>
      <c r="M72" s="27"/>
      <c r="N72" s="27"/>
    </row>
    <row r="73" spans="1:87" ht="15" customHeight="1" x14ac:dyDescent="0.3">
      <c r="A73" s="178" t="s">
        <v>8</v>
      </c>
      <c r="B73" s="178"/>
      <c r="C73" s="178"/>
      <c r="D73" s="178"/>
      <c r="E73" s="178"/>
      <c r="F73" s="178"/>
      <c r="G73" s="178"/>
      <c r="H73" s="178"/>
      <c r="I73" s="178"/>
      <c r="J73" s="178"/>
      <c r="K73" s="178"/>
      <c r="L73" s="178"/>
      <c r="M73" s="178"/>
      <c r="N73" s="178"/>
      <c r="O73" s="178"/>
    </row>
    <row r="74" spans="1:87" ht="15" customHeight="1" x14ac:dyDescent="0.3">
      <c r="A74" s="178" t="s">
        <v>9</v>
      </c>
      <c r="B74" s="178"/>
      <c r="C74" s="178"/>
      <c r="D74" s="178"/>
      <c r="E74" s="178"/>
      <c r="F74" s="178"/>
      <c r="G74" s="178"/>
      <c r="H74" s="178"/>
      <c r="I74" s="178"/>
      <c r="J74" s="178"/>
      <c r="K74" s="178"/>
      <c r="L74" s="178"/>
      <c r="M74" s="178"/>
      <c r="N74" s="178"/>
      <c r="O74" s="178"/>
    </row>
    <row r="75" spans="1:87" x14ac:dyDescent="0.3">
      <c r="A75" s="177" t="s">
        <v>37</v>
      </c>
      <c r="B75" s="177"/>
      <c r="C75" s="177"/>
      <c r="D75" s="177"/>
      <c r="E75" s="177"/>
      <c r="F75" s="177"/>
      <c r="G75" s="177"/>
      <c r="H75" s="177"/>
      <c r="I75" s="177"/>
      <c r="J75" s="177"/>
      <c r="K75" s="177"/>
      <c r="L75" s="177"/>
      <c r="M75" s="177"/>
      <c r="N75" s="177"/>
      <c r="O75" s="177"/>
    </row>
    <row r="76" spans="1:87" s="28" customFormat="1" x14ac:dyDescent="0.3">
      <c r="A76" s="172" t="s">
        <v>38</v>
      </c>
      <c r="B76" s="172"/>
      <c r="C76" s="172"/>
      <c r="D76" s="172"/>
      <c r="E76" s="172"/>
      <c r="F76" s="172"/>
      <c r="G76" s="172"/>
      <c r="H76" s="172"/>
      <c r="I76" s="172"/>
      <c r="J76" s="172"/>
      <c r="K76" s="172"/>
      <c r="L76" s="172"/>
      <c r="M76" s="172"/>
      <c r="N76" s="172"/>
      <c r="O76" s="172"/>
    </row>
  </sheetData>
  <mergeCells count="79">
    <mergeCell ref="P23:P24"/>
    <mergeCell ref="O61:O62"/>
    <mergeCell ref="O63:O64"/>
    <mergeCell ref="O66:O68"/>
    <mergeCell ref="O69:O71"/>
    <mergeCell ref="O56:O60"/>
    <mergeCell ref="A76:O76"/>
    <mergeCell ref="B4:O4"/>
    <mergeCell ref="A5:O5"/>
    <mergeCell ref="A7:W7"/>
    <mergeCell ref="E9:L9"/>
    <mergeCell ref="A75:O75"/>
    <mergeCell ref="A74:O74"/>
    <mergeCell ref="B51:B55"/>
    <mergeCell ref="A73:O73"/>
    <mergeCell ref="B26:B27"/>
    <mergeCell ref="B14:B15"/>
    <mergeCell ref="C14:C15"/>
    <mergeCell ref="A11:A16"/>
    <mergeCell ref="A18:A24"/>
    <mergeCell ref="O51:O55"/>
    <mergeCell ref="C49:C50"/>
    <mergeCell ref="C21:C22"/>
    <mergeCell ref="B21:B22"/>
    <mergeCell ref="O21:O22"/>
    <mergeCell ref="O31:O32"/>
    <mergeCell ref="O49:O50"/>
    <mergeCell ref="O26:O27"/>
    <mergeCell ref="A69:A71"/>
    <mergeCell ref="C51:C53"/>
    <mergeCell ref="C63:C64"/>
    <mergeCell ref="C66:C68"/>
    <mergeCell ref="C69:C71"/>
    <mergeCell ref="B56:B60"/>
    <mergeCell ref="B61:B62"/>
    <mergeCell ref="C56:C60"/>
    <mergeCell ref="C61:C62"/>
    <mergeCell ref="B66:B68"/>
    <mergeCell ref="B63:B64"/>
    <mergeCell ref="B69:B71"/>
    <mergeCell ref="A31:A35"/>
    <mergeCell ref="A36:A38"/>
    <mergeCell ref="A39:A41"/>
    <mergeCell ref="B42:B44"/>
    <mergeCell ref="A25:A30"/>
    <mergeCell ref="B31:B32"/>
    <mergeCell ref="B37:B38"/>
    <mergeCell ref="A42:A68"/>
    <mergeCell ref="B45:B48"/>
    <mergeCell ref="B49:B50"/>
    <mergeCell ref="A1:B3"/>
    <mergeCell ref="D9:D10"/>
    <mergeCell ref="C9:C10"/>
    <mergeCell ref="B9:B10"/>
    <mergeCell ref="A9:A10"/>
    <mergeCell ref="N16:N17"/>
    <mergeCell ref="O9:O10"/>
    <mergeCell ref="C42:C44"/>
    <mergeCell ref="C45:C48"/>
    <mergeCell ref="C1:N3"/>
    <mergeCell ref="M9:M10"/>
    <mergeCell ref="N9:N10"/>
    <mergeCell ref="O37:O38"/>
    <mergeCell ref="O42:O44"/>
    <mergeCell ref="O14:O15"/>
    <mergeCell ref="O45:O48"/>
    <mergeCell ref="O16:O17"/>
    <mergeCell ref="G16:G17"/>
    <mergeCell ref="H16:H17"/>
    <mergeCell ref="I16:I17"/>
    <mergeCell ref="J16:J17"/>
    <mergeCell ref="K16:K17"/>
    <mergeCell ref="L16:L17"/>
    <mergeCell ref="M16:M17"/>
    <mergeCell ref="B16:B17"/>
    <mergeCell ref="C16:C17"/>
    <mergeCell ref="D16:D17"/>
    <mergeCell ref="E16:E17"/>
    <mergeCell ref="F16:F17"/>
  </mergeCells>
  <printOptions horizontalCentered="1" verticalCentered="1"/>
  <pageMargins left="0.70866141732283472" right="0.70866141732283472" top="0.74803149606299213" bottom="0.74803149606299213" header="0.31496062992125984" footer="0.31496062992125984"/>
  <pageSetup scale="32" orientation="landscape" r:id="rId1"/>
  <rowBreaks count="5" manualBreakCount="5">
    <brk id="13" max="12" man="1"/>
    <brk id="22" max="12" man="1"/>
    <brk id="28" max="12" man="1"/>
    <brk id="42" max="12" man="1"/>
    <brk id="48" max="14" man="1"/>
  </rowBreaks>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I76"/>
  <sheetViews>
    <sheetView showGridLines="0" topLeftCell="B1" zoomScale="55" zoomScaleNormal="55" zoomScaleSheetLayoutView="75" workbookViewId="0">
      <pane ySplit="10" topLeftCell="A65" activePane="bottomLeft" state="frozen"/>
      <selection activeCell="B1" sqref="B1"/>
      <selection pane="bottomLeft" activeCell="O51" sqref="O51:O55"/>
    </sheetView>
  </sheetViews>
  <sheetFormatPr baseColWidth="10" defaultColWidth="11.5703125" defaultRowHeight="17.25" x14ac:dyDescent="0.3"/>
  <cols>
    <col min="1" max="1" width="23.5703125" style="11" customWidth="1"/>
    <col min="2" max="2" width="30" style="22" customWidth="1"/>
    <col min="3" max="3" width="21.85546875" style="22" customWidth="1"/>
    <col min="4" max="4" width="28.85546875" style="33" customWidth="1"/>
    <col min="5" max="6" width="15.140625" style="22" customWidth="1"/>
    <col min="7" max="7" width="16.28515625" style="22" customWidth="1"/>
    <col min="8" max="8" width="13.710937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5.140625" style="22" customWidth="1"/>
    <col min="15" max="15" width="158.710937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161"/>
      <c r="B1" s="162"/>
      <c r="C1" s="147" t="s">
        <v>130</v>
      </c>
      <c r="D1" s="148"/>
      <c r="E1" s="148"/>
      <c r="F1" s="148"/>
      <c r="G1" s="148"/>
      <c r="H1" s="148"/>
      <c r="I1" s="148"/>
      <c r="J1" s="148"/>
      <c r="K1" s="148"/>
      <c r="L1" s="148"/>
      <c r="M1" s="148"/>
      <c r="N1" s="149"/>
      <c r="O1" s="63" t="s">
        <v>26</v>
      </c>
    </row>
    <row r="2" spans="1:23" s="12" customFormat="1" ht="24.75" customHeight="1" x14ac:dyDescent="0.3">
      <c r="A2" s="163"/>
      <c r="B2" s="164"/>
      <c r="C2" s="150"/>
      <c r="D2" s="151"/>
      <c r="E2" s="151"/>
      <c r="F2" s="151"/>
      <c r="G2" s="151"/>
      <c r="H2" s="151"/>
      <c r="I2" s="151"/>
      <c r="J2" s="151"/>
      <c r="K2" s="151"/>
      <c r="L2" s="151"/>
      <c r="M2" s="151"/>
      <c r="N2" s="152"/>
      <c r="O2" s="10" t="s">
        <v>41</v>
      </c>
    </row>
    <row r="3" spans="1:23" s="12" customFormat="1" ht="22.5" customHeight="1" x14ac:dyDescent="0.3">
      <c r="A3" s="165"/>
      <c r="B3" s="166"/>
      <c r="C3" s="153"/>
      <c r="D3" s="154"/>
      <c r="E3" s="154"/>
      <c r="F3" s="154"/>
      <c r="G3" s="154"/>
      <c r="H3" s="154"/>
      <c r="I3" s="154"/>
      <c r="J3" s="154"/>
      <c r="K3" s="154"/>
      <c r="L3" s="154"/>
      <c r="M3" s="154"/>
      <c r="N3" s="155"/>
      <c r="O3" s="13" t="s">
        <v>40</v>
      </c>
    </row>
    <row r="4" spans="1:23" s="12" customFormat="1" ht="15.75" customHeight="1" x14ac:dyDescent="0.3">
      <c r="B4" s="173"/>
      <c r="C4" s="173"/>
      <c r="D4" s="173"/>
      <c r="E4" s="173"/>
      <c r="F4" s="173"/>
      <c r="G4" s="173"/>
      <c r="H4" s="173"/>
      <c r="I4" s="173"/>
      <c r="J4" s="173"/>
      <c r="K4" s="173"/>
      <c r="L4" s="173"/>
      <c r="M4" s="173"/>
      <c r="N4" s="173"/>
      <c r="O4" s="173"/>
    </row>
    <row r="5" spans="1:23" s="12" customFormat="1" ht="29.45" customHeight="1" x14ac:dyDescent="0.3">
      <c r="A5" s="174" t="s">
        <v>159</v>
      </c>
      <c r="B5" s="174"/>
      <c r="C5" s="174"/>
      <c r="D5" s="174"/>
      <c r="E5" s="174"/>
      <c r="F5" s="174"/>
      <c r="G5" s="174"/>
      <c r="H5" s="174"/>
      <c r="I5" s="174"/>
      <c r="J5" s="174"/>
      <c r="K5" s="174"/>
      <c r="L5" s="174"/>
      <c r="M5" s="174"/>
      <c r="N5" s="174"/>
      <c r="O5" s="174"/>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175" t="s">
        <v>39</v>
      </c>
      <c r="B7" s="175"/>
      <c r="C7" s="175"/>
      <c r="D7" s="175"/>
      <c r="E7" s="175"/>
      <c r="F7" s="175"/>
      <c r="G7" s="175"/>
      <c r="H7" s="175"/>
      <c r="I7" s="175"/>
      <c r="J7" s="175"/>
      <c r="K7" s="175"/>
      <c r="L7" s="175"/>
      <c r="M7" s="175"/>
      <c r="N7" s="175"/>
      <c r="O7" s="175"/>
      <c r="P7" s="175"/>
      <c r="Q7" s="175"/>
      <c r="R7" s="175"/>
      <c r="S7" s="175"/>
      <c r="T7" s="175"/>
      <c r="U7" s="175"/>
      <c r="V7" s="175"/>
      <c r="W7" s="175"/>
    </row>
    <row r="8" spans="1:23" s="12" customFormat="1" ht="25.5" x14ac:dyDescent="0.3">
      <c r="A8" s="67"/>
      <c r="B8" s="21"/>
      <c r="C8" s="21"/>
      <c r="D8" s="21"/>
      <c r="E8" s="20"/>
      <c r="F8" s="20"/>
      <c r="G8" s="20"/>
      <c r="H8" s="20"/>
      <c r="I8" s="20"/>
      <c r="J8" s="20"/>
      <c r="K8" s="20"/>
      <c r="L8" s="20"/>
      <c r="M8" s="21"/>
      <c r="N8" s="21"/>
      <c r="O8" s="67"/>
      <c r="P8" s="67"/>
      <c r="Q8" s="67"/>
      <c r="R8" s="67"/>
      <c r="S8" s="67"/>
      <c r="T8" s="67"/>
      <c r="U8" s="67"/>
      <c r="V8" s="67"/>
      <c r="W8" s="67"/>
    </row>
    <row r="9" spans="1:23" s="15" customFormat="1" ht="28.5" customHeight="1" x14ac:dyDescent="0.3">
      <c r="A9" s="167" t="s">
        <v>0</v>
      </c>
      <c r="B9" s="167" t="s">
        <v>1</v>
      </c>
      <c r="C9" s="167" t="s">
        <v>2</v>
      </c>
      <c r="D9" s="167" t="s">
        <v>27</v>
      </c>
      <c r="E9" s="176" t="s">
        <v>28</v>
      </c>
      <c r="F9" s="176"/>
      <c r="G9" s="176"/>
      <c r="H9" s="176"/>
      <c r="I9" s="176"/>
      <c r="J9" s="176"/>
      <c r="K9" s="176"/>
      <c r="L9" s="176"/>
      <c r="M9" s="156" t="s">
        <v>10</v>
      </c>
      <c r="N9" s="156" t="s">
        <v>160</v>
      </c>
      <c r="O9" s="144" t="s">
        <v>170</v>
      </c>
    </row>
    <row r="10" spans="1:23" ht="36.75" customHeight="1" x14ac:dyDescent="0.3">
      <c r="A10" s="168"/>
      <c r="B10" s="168"/>
      <c r="C10" s="168"/>
      <c r="D10" s="168"/>
      <c r="E10" s="37" t="s">
        <v>29</v>
      </c>
      <c r="F10" s="70" t="s">
        <v>30</v>
      </c>
      <c r="G10" s="37" t="s">
        <v>31</v>
      </c>
      <c r="H10" s="70" t="s">
        <v>32</v>
      </c>
      <c r="I10" s="37" t="s">
        <v>33</v>
      </c>
      <c r="J10" s="70" t="s">
        <v>34</v>
      </c>
      <c r="K10" s="37" t="s">
        <v>35</v>
      </c>
      <c r="L10" s="70" t="s">
        <v>36</v>
      </c>
      <c r="M10" s="157"/>
      <c r="N10" s="157"/>
      <c r="O10" s="145"/>
    </row>
    <row r="11" spans="1:23" s="30" customFormat="1" ht="28.5" customHeight="1" x14ac:dyDescent="0.25">
      <c r="A11" s="169" t="s">
        <v>3</v>
      </c>
      <c r="B11" s="68" t="s">
        <v>4</v>
      </c>
      <c r="C11" s="68" t="s">
        <v>5</v>
      </c>
      <c r="D11" s="68" t="s">
        <v>45</v>
      </c>
      <c r="E11" s="68" t="s">
        <v>62</v>
      </c>
      <c r="F11" s="68" t="s">
        <v>62</v>
      </c>
      <c r="G11" s="68">
        <v>1000</v>
      </c>
      <c r="H11" s="68"/>
      <c r="I11" s="68">
        <v>1020</v>
      </c>
      <c r="J11" s="68"/>
      <c r="K11" s="68">
        <v>1300</v>
      </c>
      <c r="L11" s="68"/>
      <c r="M11" s="68" t="str">
        <f>+F11</f>
        <v>No aplica</v>
      </c>
      <c r="N11" s="68" t="s">
        <v>62</v>
      </c>
      <c r="O11" s="66"/>
    </row>
    <row r="12" spans="1:23" s="30" customFormat="1" ht="30" customHeight="1" x14ac:dyDescent="0.25">
      <c r="A12" s="169"/>
      <c r="B12" s="68" t="s">
        <v>25</v>
      </c>
      <c r="C12" s="68" t="s">
        <v>5</v>
      </c>
      <c r="D12" s="69" t="s">
        <v>44</v>
      </c>
      <c r="E12" s="68" t="s">
        <v>62</v>
      </c>
      <c r="F12" s="68" t="s">
        <v>62</v>
      </c>
      <c r="G12" s="68" t="s">
        <v>62</v>
      </c>
      <c r="H12" s="68"/>
      <c r="I12" s="68" t="s">
        <v>62</v>
      </c>
      <c r="J12" s="68"/>
      <c r="K12" s="68">
        <v>200</v>
      </c>
      <c r="L12" s="68"/>
      <c r="M12" s="68" t="str">
        <f t="shared" ref="M12:M71" si="0">+F12</f>
        <v>No aplica</v>
      </c>
      <c r="N12" s="68" t="s">
        <v>62</v>
      </c>
      <c r="O12" s="66"/>
    </row>
    <row r="13" spans="1:23" s="30" customFormat="1" ht="40.5" customHeight="1" x14ac:dyDescent="0.25">
      <c r="A13" s="169"/>
      <c r="B13" s="69" t="s">
        <v>6</v>
      </c>
      <c r="C13" s="68" t="s">
        <v>5</v>
      </c>
      <c r="D13" s="69" t="s">
        <v>46</v>
      </c>
      <c r="E13" s="68" t="s">
        <v>62</v>
      </c>
      <c r="F13" s="68" t="s">
        <v>62</v>
      </c>
      <c r="G13" s="40">
        <v>0.125</v>
      </c>
      <c r="H13" s="68"/>
      <c r="I13" s="40">
        <v>0.125</v>
      </c>
      <c r="J13" s="68"/>
      <c r="K13" s="41">
        <v>0.25</v>
      </c>
      <c r="L13" s="68"/>
      <c r="M13" s="68" t="str">
        <f t="shared" si="0"/>
        <v>No aplica</v>
      </c>
      <c r="N13" s="68" t="s">
        <v>62</v>
      </c>
      <c r="O13" s="66"/>
    </row>
    <row r="14" spans="1:23" s="30" customFormat="1" ht="57" customHeight="1" x14ac:dyDescent="0.25">
      <c r="A14" s="169"/>
      <c r="B14" s="143" t="s">
        <v>7</v>
      </c>
      <c r="C14" s="169" t="s">
        <v>5</v>
      </c>
      <c r="D14" s="68" t="s">
        <v>47</v>
      </c>
      <c r="E14" s="42">
        <v>2780</v>
      </c>
      <c r="F14" s="42">
        <v>1959</v>
      </c>
      <c r="G14" s="42">
        <v>4400</v>
      </c>
      <c r="H14" s="42"/>
      <c r="I14" s="42">
        <v>7700</v>
      </c>
      <c r="J14" s="42"/>
      <c r="K14" s="42">
        <v>13400</v>
      </c>
      <c r="L14" s="42"/>
      <c r="M14" s="68">
        <f t="shared" si="0"/>
        <v>1959</v>
      </c>
      <c r="N14" s="36">
        <f>IF(M14/E14&gt;100%,100%,M14/E14)</f>
        <v>0.70467625899280573</v>
      </c>
      <c r="O14" s="158"/>
    </row>
    <row r="15" spans="1:23" s="30" customFormat="1" ht="78.75" customHeight="1" x14ac:dyDescent="0.25">
      <c r="A15" s="169"/>
      <c r="B15" s="143"/>
      <c r="C15" s="169"/>
      <c r="D15" s="68" t="s">
        <v>48</v>
      </c>
      <c r="E15" s="68" t="s">
        <v>62</v>
      </c>
      <c r="F15" s="68" t="s">
        <v>62</v>
      </c>
      <c r="G15" s="68" t="s">
        <v>62</v>
      </c>
      <c r="H15" s="68" t="s">
        <v>62</v>
      </c>
      <c r="I15" s="68">
        <v>1</v>
      </c>
      <c r="J15" s="68"/>
      <c r="K15" s="68">
        <v>1</v>
      </c>
      <c r="L15" s="68"/>
      <c r="M15" s="68" t="str">
        <f t="shared" si="0"/>
        <v>No aplica</v>
      </c>
      <c r="N15" s="68" t="s">
        <v>62</v>
      </c>
      <c r="O15" s="158"/>
    </row>
    <row r="16" spans="1:23" s="30" customFormat="1" ht="69.75" customHeight="1" x14ac:dyDescent="0.25">
      <c r="A16" s="169"/>
      <c r="B16" s="143" t="s">
        <v>11</v>
      </c>
      <c r="C16" s="143" t="s">
        <v>5</v>
      </c>
      <c r="D16" s="143" t="s">
        <v>49</v>
      </c>
      <c r="E16" s="143" t="s">
        <v>62</v>
      </c>
      <c r="F16" s="143" t="s">
        <v>62</v>
      </c>
      <c r="G16" s="143" t="s">
        <v>62</v>
      </c>
      <c r="H16" s="143"/>
      <c r="I16" s="143">
        <v>134</v>
      </c>
      <c r="J16" s="143"/>
      <c r="K16" s="143">
        <v>262</v>
      </c>
      <c r="L16" s="143"/>
      <c r="M16" s="143" t="str">
        <f t="shared" si="0"/>
        <v>No aplica</v>
      </c>
      <c r="N16" s="143" t="s">
        <v>62</v>
      </c>
      <c r="O16" s="160"/>
    </row>
    <row r="17" spans="1:19" s="30" customFormat="1" ht="50.25" hidden="1" customHeight="1" x14ac:dyDescent="0.25">
      <c r="A17" s="68"/>
      <c r="B17" s="143"/>
      <c r="C17" s="143"/>
      <c r="D17" s="143"/>
      <c r="E17" s="143"/>
      <c r="F17" s="143"/>
      <c r="G17" s="143"/>
      <c r="H17" s="143"/>
      <c r="I17" s="143"/>
      <c r="J17" s="143"/>
      <c r="K17" s="143"/>
      <c r="L17" s="143"/>
      <c r="M17" s="143"/>
      <c r="N17" s="143"/>
      <c r="O17" s="160"/>
    </row>
    <row r="18" spans="1:19" s="30" customFormat="1" ht="63" customHeight="1" x14ac:dyDescent="0.25">
      <c r="A18" s="169" t="s">
        <v>12</v>
      </c>
      <c r="B18" s="69" t="s">
        <v>13</v>
      </c>
      <c r="C18" s="68" t="s">
        <v>16</v>
      </c>
      <c r="D18" s="68" t="s">
        <v>50</v>
      </c>
      <c r="E18" s="68" t="s">
        <v>62</v>
      </c>
      <c r="F18" s="68" t="s">
        <v>62</v>
      </c>
      <c r="G18" s="68">
        <v>60</v>
      </c>
      <c r="H18" s="68"/>
      <c r="I18" s="68">
        <v>170</v>
      </c>
      <c r="J18" s="68"/>
      <c r="K18" s="68">
        <v>880</v>
      </c>
      <c r="L18" s="68"/>
      <c r="M18" s="68" t="str">
        <f t="shared" si="0"/>
        <v>No aplica</v>
      </c>
      <c r="N18" s="68" t="s">
        <v>62</v>
      </c>
      <c r="O18" s="43"/>
    </row>
    <row r="19" spans="1:19" s="30" customFormat="1" ht="51" customHeight="1" x14ac:dyDescent="0.25">
      <c r="A19" s="169"/>
      <c r="B19" s="69" t="s">
        <v>42</v>
      </c>
      <c r="C19" s="68" t="s">
        <v>16</v>
      </c>
      <c r="D19" s="68" t="s">
        <v>51</v>
      </c>
      <c r="E19" s="68" t="s">
        <v>62</v>
      </c>
      <c r="F19" s="68" t="s">
        <v>62</v>
      </c>
      <c r="G19" s="68">
        <v>80</v>
      </c>
      <c r="H19" s="68"/>
      <c r="I19" s="68">
        <v>117</v>
      </c>
      <c r="J19" s="68"/>
      <c r="K19" s="68">
        <v>261</v>
      </c>
      <c r="L19" s="68"/>
      <c r="M19" s="68" t="str">
        <f t="shared" si="0"/>
        <v>No aplica</v>
      </c>
      <c r="N19" s="68" t="s">
        <v>62</v>
      </c>
      <c r="O19" s="66"/>
    </row>
    <row r="20" spans="1:19" s="30" customFormat="1" ht="66" customHeight="1" x14ac:dyDescent="0.25">
      <c r="A20" s="169"/>
      <c r="B20" s="69" t="s">
        <v>14</v>
      </c>
      <c r="C20" s="68" t="s">
        <v>16</v>
      </c>
      <c r="D20" s="68" t="s">
        <v>52</v>
      </c>
      <c r="E20" s="68" t="s">
        <v>62</v>
      </c>
      <c r="F20" s="68" t="s">
        <v>62</v>
      </c>
      <c r="G20" s="68" t="s">
        <v>62</v>
      </c>
      <c r="H20" s="68" t="s">
        <v>62</v>
      </c>
      <c r="I20" s="68" t="s">
        <v>62</v>
      </c>
      <c r="J20" s="68" t="s">
        <v>62</v>
      </c>
      <c r="K20" s="68">
        <v>68</v>
      </c>
      <c r="L20" s="68"/>
      <c r="M20" s="68" t="str">
        <f t="shared" si="0"/>
        <v>No aplica</v>
      </c>
      <c r="N20" s="68" t="s">
        <v>62</v>
      </c>
      <c r="O20" s="66"/>
    </row>
    <row r="21" spans="1:19" s="30" customFormat="1" ht="50.25" customHeight="1" x14ac:dyDescent="0.25">
      <c r="A21" s="169"/>
      <c r="B21" s="143" t="s">
        <v>15</v>
      </c>
      <c r="C21" s="169" t="s">
        <v>16</v>
      </c>
      <c r="D21" s="68" t="s">
        <v>53</v>
      </c>
      <c r="E21" s="68">
        <v>2</v>
      </c>
      <c r="F21" s="68">
        <v>2</v>
      </c>
      <c r="G21" s="68">
        <v>2</v>
      </c>
      <c r="H21" s="68"/>
      <c r="I21" s="68">
        <v>24</v>
      </c>
      <c r="J21" s="68"/>
      <c r="K21" s="68">
        <v>104</v>
      </c>
      <c r="L21" s="68"/>
      <c r="M21" s="68">
        <f>+F21</f>
        <v>2</v>
      </c>
      <c r="N21" s="44">
        <f>IF(M21/E21&gt;100%,100%,M21/E21)</f>
        <v>1</v>
      </c>
      <c r="O21" s="158"/>
    </row>
    <row r="22" spans="1:19" s="30" customFormat="1" ht="40.5" customHeight="1" x14ac:dyDescent="0.25">
      <c r="A22" s="169"/>
      <c r="B22" s="143"/>
      <c r="C22" s="169"/>
      <c r="D22" s="68" t="s">
        <v>57</v>
      </c>
      <c r="E22" s="68" t="s">
        <v>62</v>
      </c>
      <c r="F22" s="68" t="s">
        <v>62</v>
      </c>
      <c r="G22" s="68" t="s">
        <v>62</v>
      </c>
      <c r="H22" s="68"/>
      <c r="I22" s="68">
        <v>600</v>
      </c>
      <c r="J22" s="68"/>
      <c r="K22" s="68">
        <v>3140</v>
      </c>
      <c r="L22" s="68"/>
      <c r="M22" s="68" t="str">
        <f t="shared" si="0"/>
        <v>No aplica</v>
      </c>
      <c r="N22" s="68" t="s">
        <v>62</v>
      </c>
      <c r="O22" s="158"/>
    </row>
    <row r="23" spans="1:19" s="30" customFormat="1" ht="72" customHeight="1" x14ac:dyDescent="0.25">
      <c r="A23" s="169"/>
      <c r="B23" s="69" t="s">
        <v>17</v>
      </c>
      <c r="C23" s="68" t="s">
        <v>16</v>
      </c>
      <c r="D23" s="68" t="s">
        <v>54</v>
      </c>
      <c r="E23" s="68">
        <v>3</v>
      </c>
      <c r="F23" s="68">
        <v>3</v>
      </c>
      <c r="G23" s="68">
        <v>5</v>
      </c>
      <c r="H23" s="68"/>
      <c r="I23" s="68">
        <v>5</v>
      </c>
      <c r="J23" s="68"/>
      <c r="K23" s="68">
        <v>17</v>
      </c>
      <c r="L23" s="68"/>
      <c r="M23" s="68">
        <f t="shared" si="0"/>
        <v>3</v>
      </c>
      <c r="N23" s="44">
        <f t="shared" ref="N23:N24" si="1">IF(M23/E23&gt;100%,100%,M23/E23)</f>
        <v>1</v>
      </c>
      <c r="O23" s="66"/>
      <c r="P23" s="179"/>
    </row>
    <row r="24" spans="1:19" s="30" customFormat="1" ht="60" customHeight="1" x14ac:dyDescent="0.25">
      <c r="A24" s="169"/>
      <c r="B24" s="69" t="s">
        <v>18</v>
      </c>
      <c r="C24" s="68" t="s">
        <v>16</v>
      </c>
      <c r="D24" s="68" t="s">
        <v>55</v>
      </c>
      <c r="E24" s="68">
        <v>71</v>
      </c>
      <c r="F24" s="68">
        <v>52</v>
      </c>
      <c r="G24" s="68">
        <v>140</v>
      </c>
      <c r="H24" s="68"/>
      <c r="I24" s="68">
        <v>190</v>
      </c>
      <c r="J24" s="68"/>
      <c r="K24" s="68">
        <v>600</v>
      </c>
      <c r="L24" s="68"/>
      <c r="M24" s="68">
        <f t="shared" si="0"/>
        <v>52</v>
      </c>
      <c r="N24" s="44">
        <f t="shared" si="1"/>
        <v>0.73239436619718312</v>
      </c>
      <c r="O24" s="66"/>
      <c r="P24" s="179"/>
    </row>
    <row r="25" spans="1:19" s="30" customFormat="1" ht="55.5" customHeight="1" x14ac:dyDescent="0.25">
      <c r="A25" s="169" t="s">
        <v>19</v>
      </c>
      <c r="B25" s="68" t="s">
        <v>20</v>
      </c>
      <c r="C25" s="68" t="s">
        <v>23</v>
      </c>
      <c r="D25" s="68" t="s">
        <v>56</v>
      </c>
      <c r="E25" s="68" t="s">
        <v>62</v>
      </c>
      <c r="F25" s="68" t="s">
        <v>62</v>
      </c>
      <c r="G25" s="68" t="s">
        <v>62</v>
      </c>
      <c r="H25" s="68"/>
      <c r="I25" s="68" t="s">
        <v>62</v>
      </c>
      <c r="J25" s="68"/>
      <c r="K25" s="42">
        <v>30000</v>
      </c>
      <c r="L25" s="68"/>
      <c r="M25" s="68" t="str">
        <f t="shared" si="0"/>
        <v>No aplica</v>
      </c>
      <c r="N25" s="68"/>
      <c r="O25" s="66"/>
    </row>
    <row r="26" spans="1:19" s="30" customFormat="1" ht="50.25" customHeight="1" x14ac:dyDescent="0.25">
      <c r="A26" s="169"/>
      <c r="B26" s="169" t="s">
        <v>21</v>
      </c>
      <c r="C26" s="68" t="s">
        <v>23</v>
      </c>
      <c r="D26" s="68" t="s">
        <v>56</v>
      </c>
      <c r="E26" s="42">
        <v>1350</v>
      </c>
      <c r="F26" s="42">
        <v>2714</v>
      </c>
      <c r="G26" s="42">
        <f>+E26+1500</f>
        <v>2850</v>
      </c>
      <c r="H26" s="42"/>
      <c r="I26" s="42">
        <v>28100</v>
      </c>
      <c r="J26" s="42"/>
      <c r="K26" s="42">
        <v>30000</v>
      </c>
      <c r="L26" s="68"/>
      <c r="M26" s="68">
        <f t="shared" si="0"/>
        <v>2714</v>
      </c>
      <c r="N26" s="44">
        <f t="shared" ref="N26:N29" si="2">IF(M26/E26&gt;100%,100%,M26/E26)</f>
        <v>1</v>
      </c>
      <c r="O26" s="170"/>
      <c r="S26" s="31"/>
    </row>
    <row r="27" spans="1:19" s="16" customFormat="1" ht="44.25" customHeight="1" x14ac:dyDescent="0.3">
      <c r="A27" s="169"/>
      <c r="B27" s="169"/>
      <c r="C27" s="68" t="s">
        <v>23</v>
      </c>
      <c r="D27" s="68" t="s">
        <v>58</v>
      </c>
      <c r="E27" s="41">
        <v>1</v>
      </c>
      <c r="F27" s="41">
        <v>1</v>
      </c>
      <c r="G27" s="41">
        <v>1</v>
      </c>
      <c r="H27" s="68"/>
      <c r="I27" s="41">
        <v>1</v>
      </c>
      <c r="J27" s="68"/>
      <c r="K27" s="41">
        <v>1</v>
      </c>
      <c r="L27" s="68"/>
      <c r="M27" s="68">
        <f t="shared" si="0"/>
        <v>1</v>
      </c>
      <c r="N27" s="44">
        <f t="shared" si="2"/>
        <v>1</v>
      </c>
      <c r="O27" s="171"/>
      <c r="S27" s="17"/>
    </row>
    <row r="28" spans="1:19" s="16" customFormat="1" ht="33.75" customHeight="1" x14ac:dyDescent="0.3">
      <c r="A28" s="169"/>
      <c r="B28" s="68" t="s">
        <v>22</v>
      </c>
      <c r="C28" s="68" t="s">
        <v>23</v>
      </c>
      <c r="D28" s="68" t="s">
        <v>59</v>
      </c>
      <c r="E28" s="42">
        <v>204000</v>
      </c>
      <c r="F28" s="42">
        <f>580372+10544+12335</f>
        <v>603251</v>
      </c>
      <c r="G28" s="42">
        <v>611000</v>
      </c>
      <c r="H28" s="68"/>
      <c r="I28" s="42">
        <v>1118000</v>
      </c>
      <c r="J28" s="68"/>
      <c r="K28" s="42">
        <v>1627870</v>
      </c>
      <c r="L28" s="68"/>
      <c r="M28" s="42">
        <f t="shared" si="0"/>
        <v>603251</v>
      </c>
      <c r="N28" s="44">
        <f t="shared" si="2"/>
        <v>1</v>
      </c>
      <c r="O28" s="45"/>
      <c r="S28" s="17"/>
    </row>
    <row r="29" spans="1:19" s="16" customFormat="1" ht="64.5" customHeight="1" x14ac:dyDescent="0.3">
      <c r="A29" s="169"/>
      <c r="B29" s="68" t="s">
        <v>24</v>
      </c>
      <c r="C29" s="68" t="s">
        <v>23</v>
      </c>
      <c r="D29" s="68" t="s">
        <v>60</v>
      </c>
      <c r="E29" s="42">
        <v>3000</v>
      </c>
      <c r="F29" s="42">
        <v>3000</v>
      </c>
      <c r="G29" s="42">
        <v>20000</v>
      </c>
      <c r="H29" s="46"/>
      <c r="I29" s="42">
        <f>55000+48500</f>
        <v>103500</v>
      </c>
      <c r="J29" s="46"/>
      <c r="K29" s="42">
        <f>62000+131000</f>
        <v>193000</v>
      </c>
      <c r="L29" s="47"/>
      <c r="M29" s="68">
        <f t="shared" si="0"/>
        <v>3000</v>
      </c>
      <c r="N29" s="44">
        <f t="shared" si="2"/>
        <v>1</v>
      </c>
      <c r="O29" s="45"/>
      <c r="S29" s="17"/>
    </row>
    <row r="30" spans="1:19" s="16" customFormat="1" ht="27.75" customHeight="1" x14ac:dyDescent="0.3">
      <c r="A30" s="169"/>
      <c r="B30" s="68" t="s">
        <v>43</v>
      </c>
      <c r="C30" s="68" t="s">
        <v>23</v>
      </c>
      <c r="D30" s="68" t="s">
        <v>61</v>
      </c>
      <c r="E30" s="68" t="s">
        <v>62</v>
      </c>
      <c r="F30" s="68" t="s">
        <v>62</v>
      </c>
      <c r="G30" s="68">
        <v>75</v>
      </c>
      <c r="H30" s="68"/>
      <c r="I30" s="68">
        <v>80</v>
      </c>
      <c r="J30" s="68"/>
      <c r="K30" s="68">
        <f>+I30+5673</f>
        <v>5753</v>
      </c>
      <c r="L30" s="68"/>
      <c r="M30" s="68" t="str">
        <f t="shared" si="0"/>
        <v>No aplica</v>
      </c>
      <c r="N30" s="68" t="s">
        <v>62</v>
      </c>
      <c r="O30" s="66"/>
      <c r="S30" s="17"/>
    </row>
    <row r="31" spans="1:19" s="16" customFormat="1" ht="40.5" customHeight="1" x14ac:dyDescent="0.3">
      <c r="A31" s="169" t="s">
        <v>85</v>
      </c>
      <c r="B31" s="169" t="s">
        <v>63</v>
      </c>
      <c r="C31" s="68" t="s">
        <v>16</v>
      </c>
      <c r="D31" s="68" t="s">
        <v>64</v>
      </c>
      <c r="E31" s="68" t="s">
        <v>62</v>
      </c>
      <c r="F31" s="68" t="s">
        <v>62</v>
      </c>
      <c r="G31" s="41">
        <v>0.2</v>
      </c>
      <c r="H31" s="68"/>
      <c r="I31" s="41">
        <v>0.2</v>
      </c>
      <c r="J31" s="68"/>
      <c r="K31" s="41">
        <v>1</v>
      </c>
      <c r="L31" s="68"/>
      <c r="M31" s="68" t="str">
        <f t="shared" si="0"/>
        <v>No aplica</v>
      </c>
      <c r="N31" s="68" t="s">
        <v>62</v>
      </c>
      <c r="O31" s="158"/>
      <c r="S31" s="17"/>
    </row>
    <row r="32" spans="1:19" s="16" customFormat="1" ht="33" customHeight="1" x14ac:dyDescent="0.3">
      <c r="A32" s="169"/>
      <c r="B32" s="169"/>
      <c r="C32" s="68" t="s">
        <v>16</v>
      </c>
      <c r="D32" s="68" t="s">
        <v>65</v>
      </c>
      <c r="E32" s="68" t="s">
        <v>62</v>
      </c>
      <c r="F32" s="68" t="s">
        <v>62</v>
      </c>
      <c r="G32" s="68">
        <v>50</v>
      </c>
      <c r="H32" s="68"/>
      <c r="I32" s="68">
        <v>50</v>
      </c>
      <c r="J32" s="68"/>
      <c r="K32" s="68">
        <v>150</v>
      </c>
      <c r="L32" s="68"/>
      <c r="M32" s="68" t="str">
        <f t="shared" si="0"/>
        <v>No aplica</v>
      </c>
      <c r="N32" s="68" t="s">
        <v>62</v>
      </c>
      <c r="O32" s="158"/>
      <c r="S32" s="17"/>
    </row>
    <row r="33" spans="1:16" s="23" customFormat="1" ht="80.25" customHeight="1" x14ac:dyDescent="0.25">
      <c r="A33" s="169"/>
      <c r="B33" s="68" t="s">
        <v>66</v>
      </c>
      <c r="C33" s="68" t="s">
        <v>16</v>
      </c>
      <c r="D33" s="68" t="s">
        <v>70</v>
      </c>
      <c r="E33" s="68" t="s">
        <v>62</v>
      </c>
      <c r="F33" s="68" t="s">
        <v>62</v>
      </c>
      <c r="G33" s="68" t="s">
        <v>62</v>
      </c>
      <c r="H33" s="68"/>
      <c r="I33" s="68" t="s">
        <v>62</v>
      </c>
      <c r="J33" s="68"/>
      <c r="K33" s="68">
        <v>80</v>
      </c>
      <c r="L33" s="68"/>
      <c r="M33" s="68" t="str">
        <f t="shared" si="0"/>
        <v>No aplica</v>
      </c>
      <c r="N33" s="68" t="s">
        <v>62</v>
      </c>
      <c r="O33" s="66"/>
    </row>
    <row r="34" spans="1:16" s="16" customFormat="1" ht="101.25" customHeight="1" x14ac:dyDescent="0.3">
      <c r="A34" s="169"/>
      <c r="B34" s="68" t="s">
        <v>67</v>
      </c>
      <c r="C34" s="68" t="s">
        <v>69</v>
      </c>
      <c r="D34" s="68" t="s">
        <v>71</v>
      </c>
      <c r="E34" s="68" t="s">
        <v>62</v>
      </c>
      <c r="F34" s="68" t="s">
        <v>62</v>
      </c>
      <c r="G34" s="68" t="s">
        <v>62</v>
      </c>
      <c r="H34" s="68"/>
      <c r="I34" s="68">
        <v>2</v>
      </c>
      <c r="J34" s="68"/>
      <c r="K34" s="68">
        <v>2</v>
      </c>
      <c r="L34" s="68"/>
      <c r="M34" s="68" t="str">
        <f t="shared" si="0"/>
        <v>No aplica</v>
      </c>
      <c r="N34" s="68" t="s">
        <v>62</v>
      </c>
      <c r="O34" s="66"/>
    </row>
    <row r="35" spans="1:16" s="16" customFormat="1" ht="105.75" customHeight="1" x14ac:dyDescent="0.3">
      <c r="A35" s="169"/>
      <c r="B35" s="68" t="s">
        <v>68</v>
      </c>
      <c r="C35" s="68" t="s">
        <v>69</v>
      </c>
      <c r="D35" s="68" t="s">
        <v>72</v>
      </c>
      <c r="E35" s="68" t="s">
        <v>62</v>
      </c>
      <c r="F35" s="68" t="s">
        <v>62</v>
      </c>
      <c r="G35" s="68" t="s">
        <v>62</v>
      </c>
      <c r="H35" s="68"/>
      <c r="I35" s="68">
        <v>2</v>
      </c>
      <c r="J35" s="68"/>
      <c r="K35" s="68">
        <v>2</v>
      </c>
      <c r="L35" s="68"/>
      <c r="M35" s="68" t="str">
        <f t="shared" si="0"/>
        <v>No aplica</v>
      </c>
      <c r="N35" s="68" t="s">
        <v>62</v>
      </c>
      <c r="O35" s="45"/>
    </row>
    <row r="36" spans="1:16" s="16" customFormat="1" ht="133.5" customHeight="1" x14ac:dyDescent="0.3">
      <c r="A36" s="169" t="s">
        <v>86</v>
      </c>
      <c r="B36" s="68" t="s">
        <v>73</v>
      </c>
      <c r="C36" s="68" t="s">
        <v>82</v>
      </c>
      <c r="D36" s="68" t="s">
        <v>75</v>
      </c>
      <c r="E36" s="68">
        <v>33</v>
      </c>
      <c r="F36" s="68">
        <v>33</v>
      </c>
      <c r="G36" s="68">
        <v>33</v>
      </c>
      <c r="H36" s="68"/>
      <c r="I36" s="68">
        <v>33</v>
      </c>
      <c r="J36" s="68"/>
      <c r="K36" s="68">
        <v>33</v>
      </c>
      <c r="L36" s="68"/>
      <c r="M36" s="68">
        <f t="shared" si="0"/>
        <v>33</v>
      </c>
      <c r="N36" s="44">
        <f>IF(M36/E36&gt;100%,100%,M36/E36)</f>
        <v>1</v>
      </c>
      <c r="O36" s="66"/>
    </row>
    <row r="37" spans="1:16" s="23" customFormat="1" ht="41.25" customHeight="1" x14ac:dyDescent="0.25">
      <c r="A37" s="169"/>
      <c r="B37" s="169" t="s">
        <v>74</v>
      </c>
      <c r="C37" s="68" t="s">
        <v>82</v>
      </c>
      <c r="D37" s="68" t="s">
        <v>76</v>
      </c>
      <c r="E37" s="68" t="s">
        <v>62</v>
      </c>
      <c r="F37" s="68" t="s">
        <v>62</v>
      </c>
      <c r="G37" s="68">
        <v>8</v>
      </c>
      <c r="H37" s="68"/>
      <c r="I37" s="68">
        <v>8</v>
      </c>
      <c r="J37" s="68"/>
      <c r="K37" s="68">
        <v>33</v>
      </c>
      <c r="L37" s="68"/>
      <c r="M37" s="68" t="str">
        <f t="shared" si="0"/>
        <v>No aplica</v>
      </c>
      <c r="N37" s="68" t="s">
        <v>62</v>
      </c>
      <c r="O37" s="158"/>
      <c r="P37" s="34"/>
    </row>
    <row r="38" spans="1:16" s="23" customFormat="1" ht="47.25" customHeight="1" x14ac:dyDescent="0.25">
      <c r="A38" s="169"/>
      <c r="B38" s="169"/>
      <c r="C38" s="68" t="s">
        <v>82</v>
      </c>
      <c r="D38" s="68" t="s">
        <v>77</v>
      </c>
      <c r="E38" s="44">
        <v>7.0000000000000007E-2</v>
      </c>
      <c r="F38" s="41">
        <v>0</v>
      </c>
      <c r="G38" s="48">
        <v>0.245</v>
      </c>
      <c r="H38" s="68"/>
      <c r="I38" s="48">
        <v>0.45500000000000002</v>
      </c>
      <c r="J38" s="68"/>
      <c r="K38" s="41">
        <v>0.7</v>
      </c>
      <c r="L38" s="68"/>
      <c r="M38" s="68">
        <f t="shared" si="0"/>
        <v>0</v>
      </c>
      <c r="N38" s="68">
        <f>IF(M38/E38&gt;100%,100%,M38/E38)</f>
        <v>0</v>
      </c>
      <c r="O38" s="158"/>
    </row>
    <row r="39" spans="1:16" s="16" customFormat="1" ht="36.75" customHeight="1" x14ac:dyDescent="0.3">
      <c r="A39" s="169" t="s">
        <v>87</v>
      </c>
      <c r="B39" s="68" t="s">
        <v>78</v>
      </c>
      <c r="C39" s="68" t="s">
        <v>88</v>
      </c>
      <c r="D39" s="68" t="s">
        <v>79</v>
      </c>
      <c r="E39" s="68">
        <v>1</v>
      </c>
      <c r="F39" s="68">
        <v>1</v>
      </c>
      <c r="G39" s="68">
        <v>3</v>
      </c>
      <c r="H39" s="68"/>
      <c r="I39" s="68">
        <v>5</v>
      </c>
      <c r="J39" s="68"/>
      <c r="K39" s="68">
        <v>7</v>
      </c>
      <c r="L39" s="68"/>
      <c r="M39" s="68">
        <f t="shared" si="0"/>
        <v>1</v>
      </c>
      <c r="N39" s="44">
        <f>IF(M39/E39&gt;100%,100%,M39/E39)</f>
        <v>1</v>
      </c>
      <c r="O39" s="49"/>
    </row>
    <row r="40" spans="1:16" s="16" customFormat="1" ht="43.5" customHeight="1" x14ac:dyDescent="0.3">
      <c r="A40" s="169"/>
      <c r="B40" s="68" t="s">
        <v>80</v>
      </c>
      <c r="C40" s="68" t="s">
        <v>88</v>
      </c>
      <c r="D40" s="68" t="s">
        <v>81</v>
      </c>
      <c r="E40" s="68" t="s">
        <v>62</v>
      </c>
      <c r="F40" s="68" t="s">
        <v>62</v>
      </c>
      <c r="G40" s="68" t="s">
        <v>62</v>
      </c>
      <c r="H40" s="68"/>
      <c r="I40" s="68" t="s">
        <v>62</v>
      </c>
      <c r="J40" s="68"/>
      <c r="K40" s="68">
        <v>18</v>
      </c>
      <c r="L40" s="68"/>
      <c r="M40" s="68" t="str">
        <f t="shared" si="0"/>
        <v>No aplica</v>
      </c>
      <c r="N40" s="68" t="s">
        <v>62</v>
      </c>
      <c r="O40" s="45"/>
    </row>
    <row r="41" spans="1:16" s="16" customFormat="1" ht="39" customHeight="1" x14ac:dyDescent="0.3">
      <c r="A41" s="169"/>
      <c r="B41" s="68" t="s">
        <v>83</v>
      </c>
      <c r="C41" s="68" t="s">
        <v>88</v>
      </c>
      <c r="D41" s="68" t="s">
        <v>84</v>
      </c>
      <c r="E41" s="68" t="s">
        <v>62</v>
      </c>
      <c r="F41" s="68" t="s">
        <v>62</v>
      </c>
      <c r="G41" s="68" t="s">
        <v>62</v>
      </c>
      <c r="H41" s="68"/>
      <c r="I41" s="68" t="s">
        <v>62</v>
      </c>
      <c r="J41" s="68"/>
      <c r="K41" s="68">
        <v>2</v>
      </c>
      <c r="L41" s="68"/>
      <c r="M41" s="68" t="str">
        <f t="shared" si="0"/>
        <v>No aplica</v>
      </c>
      <c r="N41" s="68" t="s">
        <v>62</v>
      </c>
      <c r="O41" s="45"/>
    </row>
    <row r="42" spans="1:16" s="16" customFormat="1" ht="223.5" customHeight="1" x14ac:dyDescent="0.3">
      <c r="A42" s="169" t="s">
        <v>119</v>
      </c>
      <c r="B42" s="169" t="s">
        <v>89</v>
      </c>
      <c r="C42" s="169" t="s">
        <v>121</v>
      </c>
      <c r="D42" s="68" t="s">
        <v>90</v>
      </c>
      <c r="E42" s="68" t="s">
        <v>62</v>
      </c>
      <c r="F42" s="68" t="s">
        <v>62</v>
      </c>
      <c r="G42" s="41">
        <v>0.8</v>
      </c>
      <c r="H42" s="41">
        <v>0.84</v>
      </c>
      <c r="I42" s="41">
        <v>0.8</v>
      </c>
      <c r="J42" s="68"/>
      <c r="K42" s="41">
        <v>0.85</v>
      </c>
      <c r="L42" s="68"/>
      <c r="M42" s="68" t="str">
        <f t="shared" si="0"/>
        <v>No aplica</v>
      </c>
      <c r="N42" s="68" t="s">
        <v>62</v>
      </c>
      <c r="O42" s="158" t="s">
        <v>171</v>
      </c>
    </row>
    <row r="43" spans="1:16" s="16" customFormat="1" ht="95.25" customHeight="1" x14ac:dyDescent="0.3">
      <c r="A43" s="169"/>
      <c r="B43" s="169"/>
      <c r="C43" s="169"/>
      <c r="D43" s="68" t="s">
        <v>91</v>
      </c>
      <c r="E43" s="41">
        <v>1</v>
      </c>
      <c r="F43" s="41">
        <v>1</v>
      </c>
      <c r="G43" s="41">
        <v>1</v>
      </c>
      <c r="H43" s="41">
        <v>1</v>
      </c>
      <c r="I43" s="41">
        <v>1</v>
      </c>
      <c r="J43" s="68"/>
      <c r="K43" s="41">
        <v>1</v>
      </c>
      <c r="L43" s="68"/>
      <c r="M43" s="44">
        <f t="shared" si="0"/>
        <v>1</v>
      </c>
      <c r="N43" s="64">
        <f t="shared" ref="N43:N54" si="3">IF(M43/E43&gt;100%,100%,M43/E43)</f>
        <v>1</v>
      </c>
      <c r="O43" s="158"/>
    </row>
    <row r="44" spans="1:16" s="23" customFormat="1" ht="117.75" customHeight="1" x14ac:dyDescent="0.25">
      <c r="A44" s="169"/>
      <c r="B44" s="169"/>
      <c r="C44" s="169"/>
      <c r="D44" s="68" t="s">
        <v>92</v>
      </c>
      <c r="E44" s="41">
        <v>1</v>
      </c>
      <c r="F44" s="65">
        <v>1</v>
      </c>
      <c r="G44" s="41">
        <v>1</v>
      </c>
      <c r="H44" s="41">
        <v>1</v>
      </c>
      <c r="I44" s="41">
        <v>1</v>
      </c>
      <c r="J44" s="68"/>
      <c r="K44" s="41">
        <v>1</v>
      </c>
      <c r="L44" s="68"/>
      <c r="M44" s="44">
        <f t="shared" si="0"/>
        <v>1</v>
      </c>
      <c r="N44" s="64">
        <f t="shared" si="3"/>
        <v>1</v>
      </c>
      <c r="O44" s="158"/>
    </row>
    <row r="45" spans="1:16" s="23" customFormat="1" ht="147.75" customHeight="1" x14ac:dyDescent="0.25">
      <c r="A45" s="169"/>
      <c r="B45" s="169" t="s">
        <v>93</v>
      </c>
      <c r="C45" s="169" t="s">
        <v>122</v>
      </c>
      <c r="D45" s="68" t="s">
        <v>94</v>
      </c>
      <c r="E45" s="41">
        <v>0.2</v>
      </c>
      <c r="F45" s="41">
        <v>0.2</v>
      </c>
      <c r="G45" s="65">
        <v>0.5</v>
      </c>
      <c r="H45" s="41">
        <v>0.5</v>
      </c>
      <c r="I45" s="41">
        <v>0.75</v>
      </c>
      <c r="J45" s="68"/>
      <c r="K45" s="41">
        <v>1</v>
      </c>
      <c r="L45" s="68"/>
      <c r="M45" s="44">
        <f t="shared" si="0"/>
        <v>0.2</v>
      </c>
      <c r="N45" s="64">
        <f t="shared" si="3"/>
        <v>1</v>
      </c>
      <c r="O45" s="180" t="s">
        <v>172</v>
      </c>
    </row>
    <row r="46" spans="1:16" s="16" customFormat="1" ht="157.5" customHeight="1" x14ac:dyDescent="0.3">
      <c r="A46" s="169"/>
      <c r="B46" s="169"/>
      <c r="C46" s="169"/>
      <c r="D46" s="68" t="s">
        <v>97</v>
      </c>
      <c r="E46" s="68" t="s">
        <v>62</v>
      </c>
      <c r="F46" s="68" t="s">
        <v>62</v>
      </c>
      <c r="G46" s="42">
        <v>1104200</v>
      </c>
      <c r="H46" s="42">
        <v>992194</v>
      </c>
      <c r="I46" s="42">
        <v>1104200</v>
      </c>
      <c r="J46" s="42"/>
      <c r="K46" s="42">
        <v>2208400</v>
      </c>
      <c r="L46" s="68"/>
      <c r="M46" s="68" t="str">
        <f t="shared" si="0"/>
        <v>No aplica</v>
      </c>
      <c r="N46" s="68" t="s">
        <v>62</v>
      </c>
      <c r="O46" s="180"/>
    </row>
    <row r="47" spans="1:16" s="23" customFormat="1" ht="157.5" customHeight="1" x14ac:dyDescent="0.25">
      <c r="A47" s="169"/>
      <c r="B47" s="169"/>
      <c r="C47" s="169"/>
      <c r="D47" s="68" t="s">
        <v>95</v>
      </c>
      <c r="E47" s="41">
        <v>1</v>
      </c>
      <c r="F47" s="41">
        <v>1</v>
      </c>
      <c r="G47" s="41">
        <v>1</v>
      </c>
      <c r="H47" s="68">
        <v>100</v>
      </c>
      <c r="I47" s="41">
        <v>1</v>
      </c>
      <c r="J47" s="68"/>
      <c r="K47" s="41">
        <v>1</v>
      </c>
      <c r="L47" s="68"/>
      <c r="M47" s="44">
        <f t="shared" si="0"/>
        <v>1</v>
      </c>
      <c r="N47" s="44">
        <f>IF(M47/E47&gt;100%,100%,M47/E47)</f>
        <v>1</v>
      </c>
      <c r="O47" s="180"/>
    </row>
    <row r="48" spans="1:16" s="16" customFormat="1" ht="150.75" customHeight="1" x14ac:dyDescent="0.3">
      <c r="A48" s="169"/>
      <c r="B48" s="169"/>
      <c r="C48" s="169"/>
      <c r="D48" s="68" t="s">
        <v>96</v>
      </c>
      <c r="E48" s="41">
        <v>0.89</v>
      </c>
      <c r="F48" s="41">
        <v>0.89</v>
      </c>
      <c r="G48" s="41">
        <v>0.89</v>
      </c>
      <c r="H48" s="41">
        <v>0.89</v>
      </c>
      <c r="I48" s="41">
        <v>0.89</v>
      </c>
      <c r="J48" s="68"/>
      <c r="K48" s="41">
        <v>1</v>
      </c>
      <c r="L48" s="68"/>
      <c r="M48" s="44">
        <f t="shared" si="0"/>
        <v>0.89</v>
      </c>
      <c r="N48" s="44">
        <f t="shared" si="3"/>
        <v>1</v>
      </c>
      <c r="O48" s="180"/>
    </row>
    <row r="49" spans="1:87" s="23" customFormat="1" ht="202.5" customHeight="1" x14ac:dyDescent="0.25">
      <c r="A49" s="169"/>
      <c r="B49" s="169" t="s">
        <v>98</v>
      </c>
      <c r="C49" s="169" t="s">
        <v>121</v>
      </c>
      <c r="D49" s="68" t="s">
        <v>99</v>
      </c>
      <c r="E49" s="68">
        <v>0.75</v>
      </c>
      <c r="F49" s="68">
        <v>0.75</v>
      </c>
      <c r="G49" s="68">
        <v>1.5</v>
      </c>
      <c r="H49" s="68">
        <v>1.5</v>
      </c>
      <c r="I49" s="68">
        <v>2.25</v>
      </c>
      <c r="J49" s="68"/>
      <c r="K49" s="68">
        <v>3</v>
      </c>
      <c r="L49" s="68"/>
      <c r="M49" s="68">
        <f t="shared" si="0"/>
        <v>0.75</v>
      </c>
      <c r="N49" s="44">
        <f t="shared" si="3"/>
        <v>1</v>
      </c>
      <c r="O49" s="158" t="s">
        <v>173</v>
      </c>
    </row>
    <row r="50" spans="1:87" s="25" customFormat="1" ht="220.5" customHeight="1" x14ac:dyDescent="0.25">
      <c r="A50" s="169"/>
      <c r="B50" s="169"/>
      <c r="C50" s="169"/>
      <c r="D50" s="68" t="s">
        <v>91</v>
      </c>
      <c r="E50" s="41">
        <v>1</v>
      </c>
      <c r="F50" s="41">
        <v>0.99</v>
      </c>
      <c r="G50" s="41">
        <v>1</v>
      </c>
      <c r="H50" s="41">
        <v>0.99</v>
      </c>
      <c r="I50" s="41">
        <v>1</v>
      </c>
      <c r="J50" s="68"/>
      <c r="K50" s="41">
        <v>1</v>
      </c>
      <c r="L50" s="68"/>
      <c r="M50" s="44">
        <f t="shared" si="0"/>
        <v>0.99</v>
      </c>
      <c r="N50" s="44">
        <f t="shared" si="3"/>
        <v>0.99</v>
      </c>
      <c r="O50" s="158"/>
    </row>
    <row r="51" spans="1:87" s="23" customFormat="1" ht="123.75" customHeight="1" x14ac:dyDescent="0.25">
      <c r="A51" s="169"/>
      <c r="B51" s="169" t="s">
        <v>100</v>
      </c>
      <c r="C51" s="169" t="s">
        <v>123</v>
      </c>
      <c r="D51" s="68" t="s">
        <v>101</v>
      </c>
      <c r="E51" s="41">
        <v>1</v>
      </c>
      <c r="F51" s="41">
        <v>1</v>
      </c>
      <c r="G51" s="41">
        <v>1</v>
      </c>
      <c r="H51" s="68" t="s">
        <v>174</v>
      </c>
      <c r="I51" s="41">
        <v>1</v>
      </c>
      <c r="J51" s="68"/>
      <c r="K51" s="41">
        <v>1</v>
      </c>
      <c r="L51" s="68"/>
      <c r="M51" s="44">
        <f t="shared" si="0"/>
        <v>1</v>
      </c>
      <c r="N51" s="44">
        <f t="shared" si="3"/>
        <v>1</v>
      </c>
      <c r="O51" s="158" t="s">
        <v>175</v>
      </c>
    </row>
    <row r="52" spans="1:87" s="23" customFormat="1" ht="235.5" customHeight="1" x14ac:dyDescent="0.25">
      <c r="A52" s="169"/>
      <c r="B52" s="169"/>
      <c r="C52" s="169"/>
      <c r="D52" s="68" t="s">
        <v>102</v>
      </c>
      <c r="E52" s="41">
        <v>1</v>
      </c>
      <c r="F52" s="41">
        <v>1</v>
      </c>
      <c r="G52" s="41">
        <v>1</v>
      </c>
      <c r="H52" s="41">
        <v>1</v>
      </c>
      <c r="I52" s="41">
        <v>1</v>
      </c>
      <c r="J52" s="68"/>
      <c r="K52" s="41">
        <v>1</v>
      </c>
      <c r="L52" s="68"/>
      <c r="M52" s="44">
        <f t="shared" si="0"/>
        <v>1</v>
      </c>
      <c r="N52" s="44">
        <f t="shared" si="3"/>
        <v>1</v>
      </c>
      <c r="O52" s="158"/>
    </row>
    <row r="53" spans="1:87" s="23" customFormat="1" ht="183.75" customHeight="1" x14ac:dyDescent="0.25">
      <c r="A53" s="169"/>
      <c r="B53" s="169"/>
      <c r="C53" s="169"/>
      <c r="D53" s="68" t="s">
        <v>103</v>
      </c>
      <c r="E53" s="41">
        <v>1</v>
      </c>
      <c r="F53" s="41">
        <v>1</v>
      </c>
      <c r="G53" s="41">
        <v>1</v>
      </c>
      <c r="H53" s="41">
        <v>1</v>
      </c>
      <c r="I53" s="41">
        <v>1</v>
      </c>
      <c r="J53" s="68"/>
      <c r="K53" s="41">
        <v>1</v>
      </c>
      <c r="L53" s="68"/>
      <c r="M53" s="44">
        <f t="shared" si="0"/>
        <v>1</v>
      </c>
      <c r="N53" s="44">
        <f t="shared" si="3"/>
        <v>1</v>
      </c>
      <c r="O53" s="158"/>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row>
    <row r="54" spans="1:87" s="23" customFormat="1" ht="162.75" customHeight="1" x14ac:dyDescent="0.25">
      <c r="A54" s="169"/>
      <c r="B54" s="169"/>
      <c r="C54" s="68" t="s">
        <v>124</v>
      </c>
      <c r="D54" s="68" t="s">
        <v>104</v>
      </c>
      <c r="E54" s="41">
        <v>1</v>
      </c>
      <c r="F54" s="41">
        <v>1</v>
      </c>
      <c r="G54" s="41">
        <v>1</v>
      </c>
      <c r="H54" s="41">
        <v>1</v>
      </c>
      <c r="I54" s="41">
        <v>1</v>
      </c>
      <c r="J54" s="68"/>
      <c r="K54" s="41">
        <v>1</v>
      </c>
      <c r="L54" s="68"/>
      <c r="M54" s="44">
        <f t="shared" si="0"/>
        <v>1</v>
      </c>
      <c r="N54" s="44">
        <f t="shared" si="3"/>
        <v>1</v>
      </c>
      <c r="O54" s="158"/>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16" customFormat="1" ht="120.75" customHeight="1" x14ac:dyDescent="0.3">
      <c r="A55" s="169"/>
      <c r="B55" s="169"/>
      <c r="C55" s="68" t="s">
        <v>121</v>
      </c>
      <c r="D55" s="68" t="s">
        <v>105</v>
      </c>
      <c r="E55" s="41">
        <v>0.98</v>
      </c>
      <c r="F55" s="41">
        <v>0.99</v>
      </c>
      <c r="G55" s="41">
        <v>1</v>
      </c>
      <c r="H55" s="41">
        <v>0.99</v>
      </c>
      <c r="I55" s="41">
        <v>1</v>
      </c>
      <c r="J55" s="68"/>
      <c r="K55" s="41">
        <v>1</v>
      </c>
      <c r="L55" s="68"/>
      <c r="M55" s="44">
        <f t="shared" si="0"/>
        <v>0.99</v>
      </c>
      <c r="N55" s="44">
        <f>IF(M55/E55&gt;100%,100%,M55/E55)</f>
        <v>1</v>
      </c>
      <c r="O55" s="158"/>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row>
    <row r="56" spans="1:87" s="16" customFormat="1" ht="118.5" customHeight="1" x14ac:dyDescent="0.3">
      <c r="A56" s="169"/>
      <c r="B56" s="169" t="s">
        <v>106</v>
      </c>
      <c r="C56" s="169" t="s">
        <v>123</v>
      </c>
      <c r="D56" s="68" t="s">
        <v>107</v>
      </c>
      <c r="E56" s="68" t="s">
        <v>62</v>
      </c>
      <c r="F56" s="68" t="s">
        <v>62</v>
      </c>
      <c r="G56" s="68" t="s">
        <v>62</v>
      </c>
      <c r="H56" s="68" t="s">
        <v>62</v>
      </c>
      <c r="I56" s="68" t="s">
        <v>62</v>
      </c>
      <c r="J56" s="68"/>
      <c r="K56" s="41">
        <v>0.65</v>
      </c>
      <c r="L56" s="68"/>
      <c r="M56" s="68" t="str">
        <f t="shared" si="0"/>
        <v>No aplica</v>
      </c>
      <c r="N56" s="68" t="s">
        <v>62</v>
      </c>
      <c r="O56" s="158" t="s">
        <v>176</v>
      </c>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126.75" customHeight="1" x14ac:dyDescent="0.3">
      <c r="A57" s="169"/>
      <c r="B57" s="169"/>
      <c r="C57" s="169"/>
      <c r="D57" s="68" t="s">
        <v>128</v>
      </c>
      <c r="E57" s="41">
        <v>0.25</v>
      </c>
      <c r="F57" s="41">
        <v>0</v>
      </c>
      <c r="G57" s="41">
        <v>0.5</v>
      </c>
      <c r="H57" s="41">
        <v>0.34</v>
      </c>
      <c r="I57" s="41">
        <v>0.75</v>
      </c>
      <c r="J57" s="68"/>
      <c r="K57" s="41">
        <v>1</v>
      </c>
      <c r="L57" s="68"/>
      <c r="M57" s="44">
        <f t="shared" si="0"/>
        <v>0</v>
      </c>
      <c r="N57" s="44">
        <f>IF(M57/E57&gt;100%,100%,M57/E57)</f>
        <v>0</v>
      </c>
      <c r="O57" s="158"/>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75.75" customHeight="1" x14ac:dyDescent="0.3">
      <c r="A58" s="169"/>
      <c r="B58" s="169"/>
      <c r="C58" s="169"/>
      <c r="D58" s="68" t="s">
        <v>129</v>
      </c>
      <c r="E58" s="68" t="s">
        <v>62</v>
      </c>
      <c r="F58" s="68" t="s">
        <v>62</v>
      </c>
      <c r="G58" s="41">
        <v>0.5</v>
      </c>
      <c r="H58" s="41">
        <v>0.53</v>
      </c>
      <c r="I58" s="41">
        <v>0.5</v>
      </c>
      <c r="J58" s="68"/>
      <c r="K58" s="41">
        <v>1</v>
      </c>
      <c r="L58" s="68"/>
      <c r="M58" s="68" t="str">
        <f t="shared" si="0"/>
        <v>No aplica</v>
      </c>
      <c r="N58" s="68" t="s">
        <v>62</v>
      </c>
      <c r="O58" s="158"/>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105" customHeight="1" x14ac:dyDescent="0.3">
      <c r="A59" s="169"/>
      <c r="B59" s="169"/>
      <c r="C59" s="169"/>
      <c r="D59" s="68" t="s">
        <v>95</v>
      </c>
      <c r="E59" s="41">
        <v>1</v>
      </c>
      <c r="F59" s="41">
        <v>1</v>
      </c>
      <c r="G59" s="41">
        <v>1</v>
      </c>
      <c r="H59" s="41">
        <v>1</v>
      </c>
      <c r="I59" s="41">
        <v>1</v>
      </c>
      <c r="J59" s="68"/>
      <c r="K59" s="41">
        <v>1</v>
      </c>
      <c r="L59" s="68"/>
      <c r="M59" s="44">
        <f t="shared" si="0"/>
        <v>1</v>
      </c>
      <c r="N59" s="44">
        <f>IF(M59/E59&gt;100%,100%,M59/E59)</f>
        <v>1</v>
      </c>
      <c r="O59" s="158"/>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114.75" customHeight="1" x14ac:dyDescent="0.3">
      <c r="A60" s="169"/>
      <c r="B60" s="169"/>
      <c r="C60" s="169"/>
      <c r="D60" s="68" t="s">
        <v>92</v>
      </c>
      <c r="E60" s="41">
        <v>0.78</v>
      </c>
      <c r="F60" s="41">
        <v>0.78</v>
      </c>
      <c r="G60" s="41">
        <v>0.89</v>
      </c>
      <c r="H60" s="41">
        <v>0.89</v>
      </c>
      <c r="I60" s="41">
        <v>0.89</v>
      </c>
      <c r="J60" s="68"/>
      <c r="K60" s="41">
        <v>0.98</v>
      </c>
      <c r="L60" s="68"/>
      <c r="M60" s="44">
        <f t="shared" si="0"/>
        <v>0.78</v>
      </c>
      <c r="N60" s="44">
        <f t="shared" ref="N60:N70" si="4">IF(M60/E60&gt;100%,100%,M60/E60)</f>
        <v>1</v>
      </c>
      <c r="O60" s="158"/>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23" customFormat="1" ht="84.75" customHeight="1" x14ac:dyDescent="0.25">
      <c r="A61" s="169"/>
      <c r="B61" s="169" t="s">
        <v>108</v>
      </c>
      <c r="C61" s="169" t="s">
        <v>125</v>
      </c>
      <c r="D61" s="68" t="s">
        <v>109</v>
      </c>
      <c r="E61" s="41">
        <v>0.84</v>
      </c>
      <c r="F61" s="41">
        <v>0.84</v>
      </c>
      <c r="G61" s="41">
        <v>0.9</v>
      </c>
      <c r="H61" s="41">
        <v>0.9</v>
      </c>
      <c r="I61" s="41">
        <v>0.96</v>
      </c>
      <c r="J61" s="68"/>
      <c r="K61" s="41">
        <v>1</v>
      </c>
      <c r="L61" s="68"/>
      <c r="M61" s="44">
        <f t="shared" si="0"/>
        <v>0.84</v>
      </c>
      <c r="N61" s="44">
        <f t="shared" si="4"/>
        <v>1</v>
      </c>
      <c r="O61" s="181" t="s">
        <v>177</v>
      </c>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row>
    <row r="62" spans="1:87" s="23" customFormat="1" ht="121.5" customHeight="1" x14ac:dyDescent="0.25">
      <c r="A62" s="169"/>
      <c r="B62" s="169"/>
      <c r="C62" s="169"/>
      <c r="D62" s="68" t="s">
        <v>91</v>
      </c>
      <c r="E62" s="41">
        <v>1</v>
      </c>
      <c r="F62" s="41">
        <v>1</v>
      </c>
      <c r="G62" s="41">
        <v>1</v>
      </c>
      <c r="H62" s="41">
        <v>1</v>
      </c>
      <c r="I62" s="41">
        <v>1</v>
      </c>
      <c r="J62" s="68"/>
      <c r="K62" s="41">
        <v>1</v>
      </c>
      <c r="L62" s="68"/>
      <c r="M62" s="44">
        <f t="shared" si="0"/>
        <v>1</v>
      </c>
      <c r="N62" s="44">
        <f t="shared" si="4"/>
        <v>1</v>
      </c>
      <c r="O62" s="181"/>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201" customHeight="1" x14ac:dyDescent="0.25">
      <c r="A63" s="169"/>
      <c r="B63" s="169" t="s">
        <v>110</v>
      </c>
      <c r="C63" s="169" t="s">
        <v>125</v>
      </c>
      <c r="D63" s="68" t="s">
        <v>91</v>
      </c>
      <c r="E63" s="41">
        <v>1</v>
      </c>
      <c r="F63" s="41">
        <v>1</v>
      </c>
      <c r="G63" s="41">
        <v>1</v>
      </c>
      <c r="H63" s="41">
        <v>1</v>
      </c>
      <c r="I63" s="41">
        <v>1</v>
      </c>
      <c r="J63" s="68"/>
      <c r="K63" s="41">
        <v>1</v>
      </c>
      <c r="L63" s="68"/>
      <c r="M63" s="44">
        <f t="shared" si="0"/>
        <v>1</v>
      </c>
      <c r="N63" s="44">
        <f t="shared" si="4"/>
        <v>1</v>
      </c>
      <c r="O63" s="182" t="s">
        <v>178</v>
      </c>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155.25" customHeight="1" x14ac:dyDescent="0.25">
      <c r="A64" s="169"/>
      <c r="B64" s="169"/>
      <c r="C64" s="169"/>
      <c r="D64" s="68" t="s">
        <v>92</v>
      </c>
      <c r="E64" s="41">
        <v>1</v>
      </c>
      <c r="F64" s="41">
        <v>1</v>
      </c>
      <c r="G64" s="41">
        <v>1</v>
      </c>
      <c r="H64" s="41">
        <v>1</v>
      </c>
      <c r="I64" s="41">
        <v>1</v>
      </c>
      <c r="J64" s="68"/>
      <c r="K64" s="41">
        <v>1</v>
      </c>
      <c r="L64" s="68"/>
      <c r="M64" s="44">
        <f t="shared" si="0"/>
        <v>1</v>
      </c>
      <c r="N64" s="44">
        <f t="shared" si="4"/>
        <v>1</v>
      </c>
      <c r="O64" s="182"/>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104.25" customHeight="1" x14ac:dyDescent="0.25">
      <c r="A65" s="169"/>
      <c r="B65" s="68" t="s">
        <v>111</v>
      </c>
      <c r="C65" s="68" t="s">
        <v>125</v>
      </c>
      <c r="D65" s="68" t="s">
        <v>112</v>
      </c>
      <c r="E65" s="41">
        <v>0.25</v>
      </c>
      <c r="F65" s="41">
        <v>0.05</v>
      </c>
      <c r="G65" s="41">
        <v>0.45</v>
      </c>
      <c r="H65" s="41">
        <v>0.45</v>
      </c>
      <c r="I65" s="41">
        <v>0.8</v>
      </c>
      <c r="J65" s="68"/>
      <c r="K65" s="41">
        <v>1</v>
      </c>
      <c r="L65" s="68"/>
      <c r="M65" s="44">
        <f t="shared" si="0"/>
        <v>0.05</v>
      </c>
      <c r="N65" s="44">
        <f t="shared" si="4"/>
        <v>0.2</v>
      </c>
      <c r="O65" s="45" t="s">
        <v>179</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195.75" customHeight="1" x14ac:dyDescent="0.25">
      <c r="A66" s="169"/>
      <c r="B66" s="169" t="s">
        <v>113</v>
      </c>
      <c r="C66" s="169" t="s">
        <v>126</v>
      </c>
      <c r="D66" s="68" t="s">
        <v>114</v>
      </c>
      <c r="E66" s="41">
        <v>0.85</v>
      </c>
      <c r="F66" s="41">
        <v>0.83</v>
      </c>
      <c r="G66" s="41">
        <v>1</v>
      </c>
      <c r="H66" s="41">
        <v>0.87</v>
      </c>
      <c r="I66" s="41">
        <v>1</v>
      </c>
      <c r="J66" s="68"/>
      <c r="K66" s="41">
        <v>1</v>
      </c>
      <c r="L66" s="68"/>
      <c r="M66" s="44">
        <f t="shared" si="0"/>
        <v>0.83</v>
      </c>
      <c r="N66" s="44">
        <f t="shared" si="4"/>
        <v>0.97647058823529409</v>
      </c>
      <c r="O66" s="158" t="s">
        <v>180</v>
      </c>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3" customFormat="1" ht="115.5" customHeight="1" x14ac:dyDescent="0.25">
      <c r="A67" s="169"/>
      <c r="B67" s="169"/>
      <c r="C67" s="169"/>
      <c r="D67" s="68" t="s">
        <v>91</v>
      </c>
      <c r="E67" s="41">
        <v>1</v>
      </c>
      <c r="F67" s="41">
        <v>1</v>
      </c>
      <c r="G67" s="41">
        <v>1</v>
      </c>
      <c r="H67" s="41">
        <v>1</v>
      </c>
      <c r="I67" s="41">
        <v>1</v>
      </c>
      <c r="J67" s="68"/>
      <c r="K67" s="41">
        <v>1</v>
      </c>
      <c r="L67" s="68"/>
      <c r="M67" s="44">
        <f t="shared" si="0"/>
        <v>1</v>
      </c>
      <c r="N67" s="44">
        <f t="shared" si="4"/>
        <v>1</v>
      </c>
      <c r="O67" s="158"/>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row>
    <row r="68" spans="1:87" s="23" customFormat="1" ht="192.75" customHeight="1" x14ac:dyDescent="0.25">
      <c r="A68" s="169"/>
      <c r="B68" s="169"/>
      <c r="C68" s="169"/>
      <c r="D68" s="68" t="s">
        <v>92</v>
      </c>
      <c r="E68" s="41">
        <v>0.84</v>
      </c>
      <c r="F68" s="41">
        <v>0.84</v>
      </c>
      <c r="G68" s="41">
        <v>0.9</v>
      </c>
      <c r="H68" s="41">
        <v>0.9</v>
      </c>
      <c r="I68" s="41">
        <v>0.9</v>
      </c>
      <c r="J68" s="68"/>
      <c r="K68" s="41">
        <v>1</v>
      </c>
      <c r="L68" s="68"/>
      <c r="M68" s="44">
        <f t="shared" si="0"/>
        <v>0.84</v>
      </c>
      <c r="N68" s="44">
        <f t="shared" si="4"/>
        <v>1</v>
      </c>
      <c r="O68" s="158"/>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row>
    <row r="69" spans="1:87" s="23" customFormat="1" ht="132" customHeight="1" x14ac:dyDescent="0.25">
      <c r="A69" s="169" t="s">
        <v>120</v>
      </c>
      <c r="B69" s="169" t="s">
        <v>115</v>
      </c>
      <c r="C69" s="169" t="s">
        <v>127</v>
      </c>
      <c r="D69" s="68" t="s">
        <v>116</v>
      </c>
      <c r="E69" s="42">
        <v>4000</v>
      </c>
      <c r="F69" s="42">
        <v>12870</v>
      </c>
      <c r="G69" s="42">
        <v>124000</v>
      </c>
      <c r="H69" s="42"/>
      <c r="I69" s="42">
        <v>129000</v>
      </c>
      <c r="J69" s="42"/>
      <c r="K69" s="42">
        <v>2500000</v>
      </c>
      <c r="L69" s="68"/>
      <c r="M69" s="68">
        <f t="shared" si="0"/>
        <v>12870</v>
      </c>
      <c r="N69" s="44">
        <f t="shared" si="4"/>
        <v>1</v>
      </c>
      <c r="O69" s="158"/>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row>
    <row r="70" spans="1:87" s="23" customFormat="1" ht="168" customHeight="1" x14ac:dyDescent="0.25">
      <c r="A70" s="169"/>
      <c r="B70" s="169"/>
      <c r="C70" s="169"/>
      <c r="D70" s="68" t="s">
        <v>117</v>
      </c>
      <c r="E70" s="68">
        <v>5</v>
      </c>
      <c r="F70" s="68">
        <v>3</v>
      </c>
      <c r="G70" s="68">
        <v>8</v>
      </c>
      <c r="H70" s="68"/>
      <c r="I70" s="68">
        <v>9</v>
      </c>
      <c r="J70" s="68"/>
      <c r="K70" s="68"/>
      <c r="L70" s="68"/>
      <c r="M70" s="68">
        <f t="shared" si="0"/>
        <v>3</v>
      </c>
      <c r="N70" s="44">
        <f t="shared" si="4"/>
        <v>0.6</v>
      </c>
      <c r="O70" s="158"/>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row>
    <row r="71" spans="1:87" s="23" customFormat="1" ht="232.5" customHeight="1" x14ac:dyDescent="0.25">
      <c r="A71" s="169"/>
      <c r="B71" s="169"/>
      <c r="C71" s="169"/>
      <c r="D71" s="68" t="s">
        <v>118</v>
      </c>
      <c r="E71" s="68" t="s">
        <v>62</v>
      </c>
      <c r="F71" s="68" t="s">
        <v>62</v>
      </c>
      <c r="G71" s="68" t="s">
        <v>62</v>
      </c>
      <c r="H71" s="68"/>
      <c r="I71" s="68">
        <v>56</v>
      </c>
      <c r="J71" s="68"/>
      <c r="K71" s="68">
        <v>56</v>
      </c>
      <c r="L71" s="68"/>
      <c r="M71" s="68" t="str">
        <f t="shared" si="0"/>
        <v>No aplica</v>
      </c>
      <c r="N71" s="68" t="s">
        <v>62</v>
      </c>
      <c r="O71" s="158"/>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row>
    <row r="72" spans="1:87" s="26" customFormat="1" x14ac:dyDescent="0.3">
      <c r="B72" s="27"/>
      <c r="C72" s="27"/>
      <c r="D72" s="32"/>
      <c r="E72" s="27"/>
      <c r="F72" s="27"/>
      <c r="G72" s="27"/>
      <c r="H72" s="27"/>
      <c r="I72" s="27"/>
      <c r="J72" s="27"/>
      <c r="K72" s="27"/>
      <c r="L72" s="27"/>
      <c r="M72" s="27"/>
      <c r="N72" s="27"/>
    </row>
    <row r="73" spans="1:87" ht="15" customHeight="1" x14ac:dyDescent="0.3">
      <c r="A73" s="178" t="s">
        <v>8</v>
      </c>
      <c r="B73" s="178"/>
      <c r="C73" s="178"/>
      <c r="D73" s="178"/>
      <c r="E73" s="178"/>
      <c r="F73" s="178"/>
      <c r="G73" s="178"/>
      <c r="H73" s="178"/>
      <c r="I73" s="178"/>
      <c r="J73" s="178"/>
      <c r="K73" s="178"/>
      <c r="L73" s="178"/>
      <c r="M73" s="178"/>
      <c r="N73" s="178"/>
      <c r="O73" s="178"/>
    </row>
    <row r="74" spans="1:87" ht="15" customHeight="1" x14ac:dyDescent="0.3">
      <c r="A74" s="178" t="s">
        <v>9</v>
      </c>
      <c r="B74" s="178"/>
      <c r="C74" s="178"/>
      <c r="D74" s="178"/>
      <c r="E74" s="178"/>
      <c r="F74" s="178"/>
      <c r="G74" s="178"/>
      <c r="H74" s="178"/>
      <c r="I74" s="178"/>
      <c r="J74" s="178"/>
      <c r="K74" s="178"/>
      <c r="L74" s="178"/>
      <c r="M74" s="178"/>
      <c r="N74" s="178"/>
      <c r="O74" s="178"/>
    </row>
    <row r="75" spans="1:87" x14ac:dyDescent="0.3">
      <c r="A75" s="177" t="s">
        <v>37</v>
      </c>
      <c r="B75" s="177"/>
      <c r="C75" s="177"/>
      <c r="D75" s="177"/>
      <c r="E75" s="177"/>
      <c r="F75" s="177"/>
      <c r="G75" s="177"/>
      <c r="H75" s="177"/>
      <c r="I75" s="177"/>
      <c r="J75" s="177"/>
      <c r="K75" s="177"/>
      <c r="L75" s="177"/>
      <c r="M75" s="177"/>
      <c r="N75" s="177"/>
      <c r="O75" s="177"/>
    </row>
    <row r="76" spans="1:87" s="28" customFormat="1" x14ac:dyDescent="0.3">
      <c r="A76" s="172" t="s">
        <v>38</v>
      </c>
      <c r="B76" s="172"/>
      <c r="C76" s="172"/>
      <c r="D76" s="172"/>
      <c r="E76" s="172"/>
      <c r="F76" s="172"/>
      <c r="G76" s="172"/>
      <c r="H76" s="172"/>
      <c r="I76" s="172"/>
      <c r="J76" s="172"/>
      <c r="K76" s="172"/>
      <c r="L76" s="172"/>
      <c r="M76" s="172"/>
      <c r="N76" s="172"/>
      <c r="O76" s="172"/>
    </row>
  </sheetData>
  <mergeCells count="79">
    <mergeCell ref="A75:O75"/>
    <mergeCell ref="A76:O76"/>
    <mergeCell ref="A69:A71"/>
    <mergeCell ref="B69:B71"/>
    <mergeCell ref="C69:C71"/>
    <mergeCell ref="O69:O71"/>
    <mergeCell ref="A73:O73"/>
    <mergeCell ref="A74:O74"/>
    <mergeCell ref="B63:B64"/>
    <mergeCell ref="C63:C64"/>
    <mergeCell ref="O63:O64"/>
    <mergeCell ref="B66:B68"/>
    <mergeCell ref="C66:C68"/>
    <mergeCell ref="O66:O68"/>
    <mergeCell ref="O51:O55"/>
    <mergeCell ref="B56:B60"/>
    <mergeCell ref="C56:C60"/>
    <mergeCell ref="O56:O60"/>
    <mergeCell ref="B61:B62"/>
    <mergeCell ref="C61:C62"/>
    <mergeCell ref="O61:O62"/>
    <mergeCell ref="A36:A38"/>
    <mergeCell ref="B37:B38"/>
    <mergeCell ref="O37:O38"/>
    <mergeCell ref="A39:A41"/>
    <mergeCell ref="A42:A68"/>
    <mergeCell ref="B42:B44"/>
    <mergeCell ref="C42:C44"/>
    <mergeCell ref="O42:O44"/>
    <mergeCell ref="B45:B48"/>
    <mergeCell ref="C45:C48"/>
    <mergeCell ref="O45:O48"/>
    <mergeCell ref="B49:B50"/>
    <mergeCell ref="C49:C50"/>
    <mergeCell ref="O49:O50"/>
    <mergeCell ref="B51:B55"/>
    <mergeCell ref="C51:C53"/>
    <mergeCell ref="P23:P24"/>
    <mergeCell ref="A25:A30"/>
    <mergeCell ref="B26:B27"/>
    <mergeCell ref="O26:O27"/>
    <mergeCell ref="A31:A35"/>
    <mergeCell ref="B31:B32"/>
    <mergeCell ref="O31:O32"/>
    <mergeCell ref="A18:A24"/>
    <mergeCell ref="B21:B22"/>
    <mergeCell ref="C21:C22"/>
    <mergeCell ref="O21:O22"/>
    <mergeCell ref="K16:K17"/>
    <mergeCell ref="L16:L17"/>
    <mergeCell ref="M16:M17"/>
    <mergeCell ref="N16:N17"/>
    <mergeCell ref="O16:O17"/>
    <mergeCell ref="E16:E17"/>
    <mergeCell ref="F16:F17"/>
    <mergeCell ref="G16:G17"/>
    <mergeCell ref="H16:H17"/>
    <mergeCell ref="I16:I17"/>
    <mergeCell ref="J16:J17"/>
    <mergeCell ref="M9:M10"/>
    <mergeCell ref="N9:N10"/>
    <mergeCell ref="O9:O10"/>
    <mergeCell ref="A11:A16"/>
    <mergeCell ref="B14:B15"/>
    <mergeCell ref="C14:C15"/>
    <mergeCell ref="O14:O15"/>
    <mergeCell ref="B16:B17"/>
    <mergeCell ref="C16:C17"/>
    <mergeCell ref="D16:D17"/>
    <mergeCell ref="A9:A10"/>
    <mergeCell ref="B9:B10"/>
    <mergeCell ref="C9:C10"/>
    <mergeCell ref="D9:D10"/>
    <mergeCell ref="E9:L9"/>
    <mergeCell ref="A1:B3"/>
    <mergeCell ref="C1:N3"/>
    <mergeCell ref="B4:O4"/>
    <mergeCell ref="A5:O5"/>
    <mergeCell ref="A7:W7"/>
  </mergeCells>
  <printOptions horizontalCentered="1" verticalCentered="1"/>
  <pageMargins left="0.70866141732283472" right="0.70866141732283472" top="0.74803149606299213" bottom="0.74803149606299213" header="0.31496062992125984" footer="0.31496062992125984"/>
  <pageSetup scale="32" orientation="landscape" r:id="rId1"/>
  <rowBreaks count="5" manualBreakCount="5">
    <brk id="13" max="12" man="1"/>
    <brk id="22" max="12" man="1"/>
    <brk id="28" max="12" man="1"/>
    <brk id="42" max="12" man="1"/>
    <brk id="48" max="14" man="1"/>
  </rowBreaks>
  <colBreaks count="1" manualBreakCount="1">
    <brk id="1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I76"/>
  <sheetViews>
    <sheetView showGridLines="0" topLeftCell="E1" zoomScale="64" zoomScaleNormal="64" zoomScaleSheetLayoutView="75" workbookViewId="0">
      <pane ySplit="10" topLeftCell="A58" activePane="bottomLeft" state="frozen"/>
      <selection activeCell="B1" sqref="B1"/>
      <selection pane="bottomLeft" activeCell="O45" sqref="O45:O48"/>
    </sheetView>
  </sheetViews>
  <sheetFormatPr baseColWidth="10" defaultColWidth="11.5703125" defaultRowHeight="17.25" x14ac:dyDescent="0.3"/>
  <cols>
    <col min="1" max="1" width="23.5703125" style="11" customWidth="1"/>
    <col min="2" max="2" width="30" style="22" customWidth="1"/>
    <col min="3" max="3" width="21.85546875" style="22" customWidth="1"/>
    <col min="4" max="4" width="28.85546875" style="33" customWidth="1"/>
    <col min="5" max="6" width="15.140625" style="22" customWidth="1"/>
    <col min="7" max="7" width="16.28515625" style="22" customWidth="1"/>
    <col min="8" max="8" width="13.710937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5.140625" style="22" customWidth="1"/>
    <col min="15" max="15" width="158.710937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161"/>
      <c r="B1" s="162"/>
      <c r="C1" s="147" t="s">
        <v>130</v>
      </c>
      <c r="D1" s="148"/>
      <c r="E1" s="148"/>
      <c r="F1" s="148"/>
      <c r="G1" s="148"/>
      <c r="H1" s="148"/>
      <c r="I1" s="148"/>
      <c r="J1" s="148"/>
      <c r="K1" s="148"/>
      <c r="L1" s="148"/>
      <c r="M1" s="148"/>
      <c r="N1" s="149"/>
      <c r="O1" s="63" t="s">
        <v>26</v>
      </c>
    </row>
    <row r="2" spans="1:23" s="12" customFormat="1" ht="24.75" customHeight="1" x14ac:dyDescent="0.3">
      <c r="A2" s="163"/>
      <c r="B2" s="164"/>
      <c r="C2" s="150"/>
      <c r="D2" s="151"/>
      <c r="E2" s="151"/>
      <c r="F2" s="151"/>
      <c r="G2" s="151"/>
      <c r="H2" s="151"/>
      <c r="I2" s="151"/>
      <c r="J2" s="151"/>
      <c r="K2" s="151"/>
      <c r="L2" s="151"/>
      <c r="M2" s="151"/>
      <c r="N2" s="152"/>
      <c r="O2" s="10" t="s">
        <v>41</v>
      </c>
    </row>
    <row r="3" spans="1:23" s="12" customFormat="1" ht="22.5" customHeight="1" x14ac:dyDescent="0.3">
      <c r="A3" s="165"/>
      <c r="B3" s="166"/>
      <c r="C3" s="153"/>
      <c r="D3" s="154"/>
      <c r="E3" s="154"/>
      <c r="F3" s="154"/>
      <c r="G3" s="154"/>
      <c r="H3" s="154"/>
      <c r="I3" s="154"/>
      <c r="J3" s="154"/>
      <c r="K3" s="154"/>
      <c r="L3" s="154"/>
      <c r="M3" s="154"/>
      <c r="N3" s="155"/>
      <c r="O3" s="13" t="s">
        <v>40</v>
      </c>
    </row>
    <row r="4" spans="1:23" s="12" customFormat="1" ht="15.75" customHeight="1" x14ac:dyDescent="0.3">
      <c r="B4" s="173"/>
      <c r="C4" s="173"/>
      <c r="D4" s="173"/>
      <c r="E4" s="173"/>
      <c r="F4" s="173"/>
      <c r="G4" s="173"/>
      <c r="H4" s="173"/>
      <c r="I4" s="173"/>
      <c r="J4" s="173"/>
      <c r="K4" s="173"/>
      <c r="L4" s="173"/>
      <c r="M4" s="173"/>
      <c r="N4" s="173"/>
      <c r="O4" s="173"/>
    </row>
    <row r="5" spans="1:23" s="12" customFormat="1" ht="29.45" customHeight="1" x14ac:dyDescent="0.3">
      <c r="A5" s="174" t="s">
        <v>159</v>
      </c>
      <c r="B5" s="174"/>
      <c r="C5" s="174"/>
      <c r="D5" s="174"/>
      <c r="E5" s="174"/>
      <c r="F5" s="174"/>
      <c r="G5" s="174"/>
      <c r="H5" s="174"/>
      <c r="I5" s="174"/>
      <c r="J5" s="174"/>
      <c r="K5" s="174"/>
      <c r="L5" s="174"/>
      <c r="M5" s="174"/>
      <c r="N5" s="174"/>
      <c r="O5" s="174"/>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175" t="s">
        <v>39</v>
      </c>
      <c r="B7" s="175"/>
      <c r="C7" s="175"/>
      <c r="D7" s="175"/>
      <c r="E7" s="175"/>
      <c r="F7" s="175"/>
      <c r="G7" s="175"/>
      <c r="H7" s="175"/>
      <c r="I7" s="175"/>
      <c r="J7" s="175"/>
      <c r="K7" s="175"/>
      <c r="L7" s="175"/>
      <c r="M7" s="175"/>
      <c r="N7" s="175"/>
      <c r="O7" s="175"/>
      <c r="P7" s="175"/>
      <c r="Q7" s="175"/>
      <c r="R7" s="175"/>
      <c r="S7" s="175"/>
      <c r="T7" s="175"/>
      <c r="U7" s="175"/>
      <c r="V7" s="175"/>
      <c r="W7" s="175"/>
    </row>
    <row r="8" spans="1:23" s="12" customFormat="1" ht="25.5" x14ac:dyDescent="0.3">
      <c r="A8" s="51"/>
      <c r="B8" s="21"/>
      <c r="C8" s="21"/>
      <c r="D8" s="21"/>
      <c r="E8" s="20"/>
      <c r="F8" s="20"/>
      <c r="G8" s="20"/>
      <c r="H8" s="20"/>
      <c r="I8" s="20"/>
      <c r="J8" s="20"/>
      <c r="K8" s="20"/>
      <c r="L8" s="20"/>
      <c r="M8" s="21"/>
      <c r="N8" s="21"/>
      <c r="O8" s="51"/>
      <c r="P8" s="51"/>
      <c r="Q8" s="51"/>
      <c r="R8" s="51"/>
      <c r="S8" s="51"/>
      <c r="T8" s="51"/>
      <c r="U8" s="51"/>
      <c r="V8" s="51"/>
      <c r="W8" s="51"/>
    </row>
    <row r="9" spans="1:23" s="15" customFormat="1" ht="28.5" customHeight="1" x14ac:dyDescent="0.3">
      <c r="A9" s="167" t="s">
        <v>0</v>
      </c>
      <c r="B9" s="167" t="s">
        <v>1</v>
      </c>
      <c r="C9" s="167" t="s">
        <v>2</v>
      </c>
      <c r="D9" s="167" t="s">
        <v>27</v>
      </c>
      <c r="E9" s="176" t="s">
        <v>28</v>
      </c>
      <c r="F9" s="176"/>
      <c r="G9" s="176"/>
      <c r="H9" s="176"/>
      <c r="I9" s="176"/>
      <c r="J9" s="176"/>
      <c r="K9" s="176"/>
      <c r="L9" s="176"/>
      <c r="M9" s="156" t="s">
        <v>10</v>
      </c>
      <c r="N9" s="156" t="s">
        <v>160</v>
      </c>
      <c r="O9" s="144" t="s">
        <v>169</v>
      </c>
    </row>
    <row r="10" spans="1:23" ht="36.75" customHeight="1" x14ac:dyDescent="0.3">
      <c r="A10" s="168"/>
      <c r="B10" s="168"/>
      <c r="C10" s="168"/>
      <c r="D10" s="168"/>
      <c r="E10" s="37" t="s">
        <v>29</v>
      </c>
      <c r="F10" s="54" t="s">
        <v>30</v>
      </c>
      <c r="G10" s="37" t="s">
        <v>31</v>
      </c>
      <c r="H10" s="54" t="s">
        <v>32</v>
      </c>
      <c r="I10" s="37" t="s">
        <v>33</v>
      </c>
      <c r="J10" s="54" t="s">
        <v>34</v>
      </c>
      <c r="K10" s="37" t="s">
        <v>35</v>
      </c>
      <c r="L10" s="54" t="s">
        <v>36</v>
      </c>
      <c r="M10" s="157"/>
      <c r="N10" s="157"/>
      <c r="O10" s="145"/>
    </row>
    <row r="11" spans="1:23" s="30" customFormat="1" ht="28.5" customHeight="1" x14ac:dyDescent="0.25">
      <c r="A11" s="169" t="s">
        <v>3</v>
      </c>
      <c r="B11" s="52" t="s">
        <v>4</v>
      </c>
      <c r="C11" s="52" t="s">
        <v>5</v>
      </c>
      <c r="D11" s="52" t="s">
        <v>45</v>
      </c>
      <c r="E11" s="52" t="s">
        <v>62</v>
      </c>
      <c r="F11" s="52" t="s">
        <v>62</v>
      </c>
      <c r="G11" s="52">
        <v>1000</v>
      </c>
      <c r="H11" s="52"/>
      <c r="I11" s="52">
        <v>1020</v>
      </c>
      <c r="J11" s="52"/>
      <c r="K11" s="52">
        <v>1300</v>
      </c>
      <c r="L11" s="52"/>
      <c r="M11" s="52" t="str">
        <f>+F11</f>
        <v>No aplica</v>
      </c>
      <c r="N11" s="52" t="s">
        <v>62</v>
      </c>
      <c r="O11" s="50"/>
    </row>
    <row r="12" spans="1:23" s="30" customFormat="1" ht="30" customHeight="1" x14ac:dyDescent="0.25">
      <c r="A12" s="169"/>
      <c r="B12" s="52" t="s">
        <v>25</v>
      </c>
      <c r="C12" s="52" t="s">
        <v>5</v>
      </c>
      <c r="D12" s="53" t="s">
        <v>44</v>
      </c>
      <c r="E12" s="52" t="s">
        <v>62</v>
      </c>
      <c r="F12" s="52" t="s">
        <v>62</v>
      </c>
      <c r="G12" s="52" t="s">
        <v>62</v>
      </c>
      <c r="H12" s="52"/>
      <c r="I12" s="52" t="s">
        <v>62</v>
      </c>
      <c r="J12" s="52"/>
      <c r="K12" s="52">
        <v>200</v>
      </c>
      <c r="L12" s="52"/>
      <c r="M12" s="52" t="str">
        <f t="shared" ref="M12:M71" si="0">+F12</f>
        <v>No aplica</v>
      </c>
      <c r="N12" s="52" t="s">
        <v>62</v>
      </c>
      <c r="O12" s="50"/>
    </row>
    <row r="13" spans="1:23" s="30" customFormat="1" ht="40.5" customHeight="1" x14ac:dyDescent="0.25">
      <c r="A13" s="169"/>
      <c r="B13" s="53" t="s">
        <v>6</v>
      </c>
      <c r="C13" s="52" t="s">
        <v>5</v>
      </c>
      <c r="D13" s="53" t="s">
        <v>46</v>
      </c>
      <c r="E13" s="52" t="s">
        <v>62</v>
      </c>
      <c r="F13" s="52" t="s">
        <v>62</v>
      </c>
      <c r="G13" s="40">
        <v>0.125</v>
      </c>
      <c r="H13" s="52"/>
      <c r="I13" s="40">
        <v>0.125</v>
      </c>
      <c r="J13" s="52"/>
      <c r="K13" s="41">
        <v>0.25</v>
      </c>
      <c r="L13" s="52"/>
      <c r="M13" s="52" t="str">
        <f t="shared" si="0"/>
        <v>No aplica</v>
      </c>
      <c r="N13" s="52" t="s">
        <v>62</v>
      </c>
      <c r="O13" s="50"/>
    </row>
    <row r="14" spans="1:23" s="30" customFormat="1" ht="57" customHeight="1" x14ac:dyDescent="0.25">
      <c r="A14" s="169"/>
      <c r="B14" s="143" t="s">
        <v>7</v>
      </c>
      <c r="C14" s="169" t="s">
        <v>5</v>
      </c>
      <c r="D14" s="52" t="s">
        <v>47</v>
      </c>
      <c r="E14" s="42">
        <v>2780</v>
      </c>
      <c r="F14" s="42">
        <v>1959</v>
      </c>
      <c r="G14" s="42">
        <v>4400</v>
      </c>
      <c r="H14" s="42"/>
      <c r="I14" s="42">
        <v>7700</v>
      </c>
      <c r="J14" s="42"/>
      <c r="K14" s="42">
        <v>13400</v>
      </c>
      <c r="L14" s="42"/>
      <c r="M14" s="52">
        <f t="shared" si="0"/>
        <v>1959</v>
      </c>
      <c r="N14" s="36">
        <f>IF(M14/E14&gt;100%,100%,M14/E14)</f>
        <v>0.70467625899280573</v>
      </c>
      <c r="O14" s="158"/>
    </row>
    <row r="15" spans="1:23" s="30" customFormat="1" ht="78.75" customHeight="1" x14ac:dyDescent="0.25">
      <c r="A15" s="169"/>
      <c r="B15" s="143"/>
      <c r="C15" s="169"/>
      <c r="D15" s="52" t="s">
        <v>48</v>
      </c>
      <c r="E15" s="52" t="s">
        <v>62</v>
      </c>
      <c r="F15" s="52" t="s">
        <v>62</v>
      </c>
      <c r="G15" s="52" t="s">
        <v>62</v>
      </c>
      <c r="H15" s="52" t="s">
        <v>62</v>
      </c>
      <c r="I15" s="52">
        <v>1</v>
      </c>
      <c r="J15" s="52"/>
      <c r="K15" s="52">
        <v>1</v>
      </c>
      <c r="L15" s="52"/>
      <c r="M15" s="52" t="str">
        <f t="shared" si="0"/>
        <v>No aplica</v>
      </c>
      <c r="N15" s="52" t="s">
        <v>62</v>
      </c>
      <c r="O15" s="158"/>
    </row>
    <row r="16" spans="1:23" s="30" customFormat="1" ht="69.75" customHeight="1" x14ac:dyDescent="0.25">
      <c r="A16" s="169"/>
      <c r="B16" s="143" t="s">
        <v>11</v>
      </c>
      <c r="C16" s="143" t="s">
        <v>5</v>
      </c>
      <c r="D16" s="143" t="s">
        <v>49</v>
      </c>
      <c r="E16" s="143" t="s">
        <v>62</v>
      </c>
      <c r="F16" s="143" t="s">
        <v>62</v>
      </c>
      <c r="G16" s="143" t="s">
        <v>62</v>
      </c>
      <c r="H16" s="143"/>
      <c r="I16" s="143">
        <v>134</v>
      </c>
      <c r="J16" s="143"/>
      <c r="K16" s="143">
        <v>262</v>
      </c>
      <c r="L16" s="143"/>
      <c r="M16" s="143" t="str">
        <f t="shared" si="0"/>
        <v>No aplica</v>
      </c>
      <c r="N16" s="143" t="s">
        <v>62</v>
      </c>
      <c r="O16" s="160"/>
    </row>
    <row r="17" spans="1:19" s="30" customFormat="1" ht="50.25" customHeight="1" x14ac:dyDescent="0.25">
      <c r="A17" s="52"/>
      <c r="B17" s="143"/>
      <c r="C17" s="143"/>
      <c r="D17" s="143"/>
      <c r="E17" s="143"/>
      <c r="F17" s="143"/>
      <c r="G17" s="143"/>
      <c r="H17" s="143"/>
      <c r="I17" s="143"/>
      <c r="J17" s="143"/>
      <c r="K17" s="143"/>
      <c r="L17" s="143"/>
      <c r="M17" s="143"/>
      <c r="N17" s="143"/>
      <c r="O17" s="160"/>
    </row>
    <row r="18" spans="1:19" s="30" customFormat="1" ht="63" customHeight="1" x14ac:dyDescent="0.25">
      <c r="A18" s="169" t="s">
        <v>12</v>
      </c>
      <c r="B18" s="53" t="s">
        <v>13</v>
      </c>
      <c r="C18" s="52" t="s">
        <v>16</v>
      </c>
      <c r="D18" s="52" t="s">
        <v>50</v>
      </c>
      <c r="E18" s="52" t="s">
        <v>62</v>
      </c>
      <c r="F18" s="52" t="s">
        <v>62</v>
      </c>
      <c r="G18" s="52">
        <v>60</v>
      </c>
      <c r="H18" s="52"/>
      <c r="I18" s="52">
        <v>170</v>
      </c>
      <c r="J18" s="52"/>
      <c r="K18" s="52">
        <v>880</v>
      </c>
      <c r="L18" s="52"/>
      <c r="M18" s="52" t="str">
        <f t="shared" si="0"/>
        <v>No aplica</v>
      </c>
      <c r="N18" s="52" t="s">
        <v>62</v>
      </c>
      <c r="O18" s="43"/>
    </row>
    <row r="19" spans="1:19" s="30" customFormat="1" ht="51" customHeight="1" x14ac:dyDescent="0.25">
      <c r="A19" s="169"/>
      <c r="B19" s="53" t="s">
        <v>42</v>
      </c>
      <c r="C19" s="52" t="s">
        <v>16</v>
      </c>
      <c r="D19" s="52" t="s">
        <v>51</v>
      </c>
      <c r="E19" s="52" t="s">
        <v>62</v>
      </c>
      <c r="F19" s="52" t="s">
        <v>62</v>
      </c>
      <c r="G19" s="52">
        <v>80</v>
      </c>
      <c r="H19" s="52"/>
      <c r="I19" s="52">
        <v>117</v>
      </c>
      <c r="J19" s="52"/>
      <c r="K19" s="52">
        <v>261</v>
      </c>
      <c r="L19" s="52"/>
      <c r="M19" s="52" t="str">
        <f t="shared" si="0"/>
        <v>No aplica</v>
      </c>
      <c r="N19" s="52" t="s">
        <v>62</v>
      </c>
      <c r="O19" s="50"/>
    </row>
    <row r="20" spans="1:19" s="30" customFormat="1" ht="66" customHeight="1" x14ac:dyDescent="0.25">
      <c r="A20" s="169"/>
      <c r="B20" s="53" t="s">
        <v>14</v>
      </c>
      <c r="C20" s="52" t="s">
        <v>16</v>
      </c>
      <c r="D20" s="52" t="s">
        <v>52</v>
      </c>
      <c r="E20" s="52" t="s">
        <v>62</v>
      </c>
      <c r="F20" s="52" t="s">
        <v>62</v>
      </c>
      <c r="G20" s="52" t="s">
        <v>62</v>
      </c>
      <c r="H20" s="52" t="s">
        <v>62</v>
      </c>
      <c r="I20" s="52" t="s">
        <v>62</v>
      </c>
      <c r="J20" s="52" t="s">
        <v>62</v>
      </c>
      <c r="K20" s="52">
        <v>68</v>
      </c>
      <c r="L20" s="52"/>
      <c r="M20" s="52" t="str">
        <f t="shared" si="0"/>
        <v>No aplica</v>
      </c>
      <c r="N20" s="52" t="s">
        <v>62</v>
      </c>
      <c r="O20" s="50"/>
    </row>
    <row r="21" spans="1:19" s="30" customFormat="1" ht="50.25" customHeight="1" x14ac:dyDescent="0.25">
      <c r="A21" s="169"/>
      <c r="B21" s="143" t="s">
        <v>15</v>
      </c>
      <c r="C21" s="169" t="s">
        <v>16</v>
      </c>
      <c r="D21" s="52" t="s">
        <v>53</v>
      </c>
      <c r="E21" s="52">
        <v>2</v>
      </c>
      <c r="F21" s="52">
        <v>2</v>
      </c>
      <c r="G21" s="52">
        <v>2</v>
      </c>
      <c r="H21" s="52"/>
      <c r="I21" s="52">
        <v>24</v>
      </c>
      <c r="J21" s="52"/>
      <c r="K21" s="52">
        <v>104</v>
      </c>
      <c r="L21" s="52"/>
      <c r="M21" s="52">
        <f>+F21</f>
        <v>2</v>
      </c>
      <c r="N21" s="44">
        <f>IF(M21/E21&gt;100%,100%,M21/E21)</f>
        <v>1</v>
      </c>
      <c r="O21" s="158"/>
    </row>
    <row r="22" spans="1:19" s="30" customFormat="1" ht="40.5" customHeight="1" x14ac:dyDescent="0.25">
      <c r="A22" s="169"/>
      <c r="B22" s="143"/>
      <c r="C22" s="169"/>
      <c r="D22" s="52" t="s">
        <v>57</v>
      </c>
      <c r="E22" s="52" t="s">
        <v>62</v>
      </c>
      <c r="F22" s="52" t="s">
        <v>62</v>
      </c>
      <c r="G22" s="52" t="s">
        <v>62</v>
      </c>
      <c r="H22" s="52"/>
      <c r="I22" s="52">
        <v>600</v>
      </c>
      <c r="J22" s="52"/>
      <c r="K22" s="52">
        <v>3140</v>
      </c>
      <c r="L22" s="52"/>
      <c r="M22" s="52" t="str">
        <f t="shared" si="0"/>
        <v>No aplica</v>
      </c>
      <c r="N22" s="52" t="s">
        <v>62</v>
      </c>
      <c r="O22" s="158"/>
    </row>
    <row r="23" spans="1:19" s="30" customFormat="1" ht="72" customHeight="1" x14ac:dyDescent="0.25">
      <c r="A23" s="169"/>
      <c r="B23" s="53" t="s">
        <v>17</v>
      </c>
      <c r="C23" s="52" t="s">
        <v>16</v>
      </c>
      <c r="D23" s="52" t="s">
        <v>54</v>
      </c>
      <c r="E23" s="52">
        <v>3</v>
      </c>
      <c r="F23" s="52">
        <v>3</v>
      </c>
      <c r="G23" s="52">
        <v>5</v>
      </c>
      <c r="H23" s="52"/>
      <c r="I23" s="52">
        <v>5</v>
      </c>
      <c r="J23" s="52"/>
      <c r="K23" s="52">
        <v>17</v>
      </c>
      <c r="L23" s="52"/>
      <c r="M23" s="52">
        <f t="shared" si="0"/>
        <v>3</v>
      </c>
      <c r="N23" s="44">
        <f t="shared" ref="N23:N24" si="1">IF(M23/E23&gt;100%,100%,M23/E23)</f>
        <v>1</v>
      </c>
      <c r="O23" s="50"/>
      <c r="P23" s="179"/>
    </row>
    <row r="24" spans="1:19" s="30" customFormat="1" ht="60" customHeight="1" x14ac:dyDescent="0.25">
      <c r="A24" s="169"/>
      <c r="B24" s="53" t="s">
        <v>18</v>
      </c>
      <c r="C24" s="52" t="s">
        <v>16</v>
      </c>
      <c r="D24" s="52" t="s">
        <v>55</v>
      </c>
      <c r="E24" s="52">
        <v>71</v>
      </c>
      <c r="F24" s="52">
        <v>52</v>
      </c>
      <c r="G24" s="52">
        <v>140</v>
      </c>
      <c r="H24" s="52"/>
      <c r="I24" s="52">
        <v>190</v>
      </c>
      <c r="J24" s="52"/>
      <c r="K24" s="52">
        <v>600</v>
      </c>
      <c r="L24" s="52"/>
      <c r="M24" s="52">
        <f t="shared" si="0"/>
        <v>52</v>
      </c>
      <c r="N24" s="44">
        <f t="shared" si="1"/>
        <v>0.73239436619718312</v>
      </c>
      <c r="O24" s="50"/>
      <c r="P24" s="179"/>
    </row>
    <row r="25" spans="1:19" s="30" customFormat="1" ht="55.5" customHeight="1" x14ac:dyDescent="0.25">
      <c r="A25" s="169" t="s">
        <v>19</v>
      </c>
      <c r="B25" s="52" t="s">
        <v>20</v>
      </c>
      <c r="C25" s="52" t="s">
        <v>23</v>
      </c>
      <c r="D25" s="52" t="s">
        <v>56</v>
      </c>
      <c r="E25" s="52" t="s">
        <v>62</v>
      </c>
      <c r="F25" s="52" t="s">
        <v>62</v>
      </c>
      <c r="G25" s="52" t="s">
        <v>62</v>
      </c>
      <c r="H25" s="52"/>
      <c r="I25" s="52" t="s">
        <v>62</v>
      </c>
      <c r="J25" s="52"/>
      <c r="K25" s="42">
        <v>30000</v>
      </c>
      <c r="L25" s="52"/>
      <c r="M25" s="52" t="str">
        <f t="shared" si="0"/>
        <v>No aplica</v>
      </c>
      <c r="N25" s="52"/>
      <c r="O25" s="50"/>
    </row>
    <row r="26" spans="1:19" s="30" customFormat="1" ht="50.25" customHeight="1" x14ac:dyDescent="0.25">
      <c r="A26" s="169"/>
      <c r="B26" s="169" t="s">
        <v>21</v>
      </c>
      <c r="C26" s="52" t="s">
        <v>23</v>
      </c>
      <c r="D26" s="52" t="s">
        <v>56</v>
      </c>
      <c r="E26" s="42">
        <v>1350</v>
      </c>
      <c r="F26" s="42">
        <v>2714</v>
      </c>
      <c r="G26" s="42">
        <f>+E26+1500</f>
        <v>2850</v>
      </c>
      <c r="H26" s="42"/>
      <c r="I26" s="42">
        <v>28100</v>
      </c>
      <c r="J26" s="42"/>
      <c r="K26" s="42">
        <v>30000</v>
      </c>
      <c r="L26" s="52"/>
      <c r="M26" s="52">
        <f t="shared" si="0"/>
        <v>2714</v>
      </c>
      <c r="N26" s="44">
        <f t="shared" ref="N26:N29" si="2">IF(M26/E26&gt;100%,100%,M26/E26)</f>
        <v>1</v>
      </c>
      <c r="O26" s="170"/>
      <c r="S26" s="31"/>
    </row>
    <row r="27" spans="1:19" s="16" customFormat="1" ht="44.25" customHeight="1" x14ac:dyDescent="0.3">
      <c r="A27" s="169"/>
      <c r="B27" s="169"/>
      <c r="C27" s="52" t="s">
        <v>23</v>
      </c>
      <c r="D27" s="52" t="s">
        <v>58</v>
      </c>
      <c r="E27" s="41">
        <v>1</v>
      </c>
      <c r="F27" s="41">
        <v>1</v>
      </c>
      <c r="G27" s="41">
        <v>1</v>
      </c>
      <c r="H27" s="52"/>
      <c r="I27" s="41">
        <v>1</v>
      </c>
      <c r="J27" s="52"/>
      <c r="K27" s="41">
        <v>1</v>
      </c>
      <c r="L27" s="52"/>
      <c r="M27" s="52">
        <f t="shared" si="0"/>
        <v>1</v>
      </c>
      <c r="N27" s="44">
        <f t="shared" si="2"/>
        <v>1</v>
      </c>
      <c r="O27" s="171"/>
      <c r="S27" s="17"/>
    </row>
    <row r="28" spans="1:19" s="16" customFormat="1" ht="33.75" customHeight="1" x14ac:dyDescent="0.3">
      <c r="A28" s="169"/>
      <c r="B28" s="52" t="s">
        <v>22</v>
      </c>
      <c r="C28" s="52" t="s">
        <v>23</v>
      </c>
      <c r="D28" s="52" t="s">
        <v>59</v>
      </c>
      <c r="E28" s="42">
        <v>204000</v>
      </c>
      <c r="F28" s="42">
        <f>580372+10544+12335</f>
        <v>603251</v>
      </c>
      <c r="G28" s="42">
        <v>611000</v>
      </c>
      <c r="H28" s="52"/>
      <c r="I28" s="42">
        <v>1118000</v>
      </c>
      <c r="J28" s="52"/>
      <c r="K28" s="42">
        <v>1627870</v>
      </c>
      <c r="L28" s="52"/>
      <c r="M28" s="42">
        <f t="shared" si="0"/>
        <v>603251</v>
      </c>
      <c r="N28" s="44">
        <f t="shared" si="2"/>
        <v>1</v>
      </c>
      <c r="O28" s="45"/>
      <c r="S28" s="17"/>
    </row>
    <row r="29" spans="1:19" s="16" customFormat="1" ht="64.5" customHeight="1" x14ac:dyDescent="0.3">
      <c r="A29" s="169"/>
      <c r="B29" s="52" t="s">
        <v>24</v>
      </c>
      <c r="C29" s="52" t="s">
        <v>23</v>
      </c>
      <c r="D29" s="52" t="s">
        <v>60</v>
      </c>
      <c r="E29" s="42">
        <v>3000</v>
      </c>
      <c r="F29" s="42">
        <v>3000</v>
      </c>
      <c r="G29" s="42">
        <v>20000</v>
      </c>
      <c r="H29" s="46"/>
      <c r="I29" s="42">
        <f>55000+48500</f>
        <v>103500</v>
      </c>
      <c r="J29" s="46"/>
      <c r="K29" s="42">
        <f>62000+131000</f>
        <v>193000</v>
      </c>
      <c r="L29" s="47"/>
      <c r="M29" s="52">
        <f t="shared" si="0"/>
        <v>3000</v>
      </c>
      <c r="N29" s="44">
        <f t="shared" si="2"/>
        <v>1</v>
      </c>
      <c r="O29" s="45"/>
      <c r="S29" s="17"/>
    </row>
    <row r="30" spans="1:19" s="16" customFormat="1" ht="27.75" customHeight="1" x14ac:dyDescent="0.3">
      <c r="A30" s="169"/>
      <c r="B30" s="52" t="s">
        <v>43</v>
      </c>
      <c r="C30" s="52" t="s">
        <v>23</v>
      </c>
      <c r="D30" s="52" t="s">
        <v>61</v>
      </c>
      <c r="E30" s="52" t="s">
        <v>62</v>
      </c>
      <c r="F30" s="52" t="s">
        <v>62</v>
      </c>
      <c r="G30" s="52">
        <v>75</v>
      </c>
      <c r="H30" s="52"/>
      <c r="I30" s="52">
        <v>80</v>
      </c>
      <c r="J30" s="52"/>
      <c r="K30" s="52">
        <f>+I30+5673</f>
        <v>5753</v>
      </c>
      <c r="L30" s="52"/>
      <c r="M30" s="52" t="str">
        <f t="shared" si="0"/>
        <v>No aplica</v>
      </c>
      <c r="N30" s="52" t="s">
        <v>62</v>
      </c>
      <c r="O30" s="50"/>
      <c r="S30" s="17"/>
    </row>
    <row r="31" spans="1:19" s="16" customFormat="1" ht="40.5" customHeight="1" x14ac:dyDescent="0.3">
      <c r="A31" s="169" t="s">
        <v>85</v>
      </c>
      <c r="B31" s="169" t="s">
        <v>63</v>
      </c>
      <c r="C31" s="52" t="s">
        <v>16</v>
      </c>
      <c r="D31" s="52" t="s">
        <v>64</v>
      </c>
      <c r="E31" s="52" t="s">
        <v>62</v>
      </c>
      <c r="F31" s="52" t="s">
        <v>62</v>
      </c>
      <c r="G31" s="41">
        <v>0.2</v>
      </c>
      <c r="H31" s="52"/>
      <c r="I31" s="41">
        <v>0.2</v>
      </c>
      <c r="J31" s="52"/>
      <c r="K31" s="41">
        <v>1</v>
      </c>
      <c r="L31" s="52"/>
      <c r="M31" s="52" t="str">
        <f t="shared" si="0"/>
        <v>No aplica</v>
      </c>
      <c r="N31" s="52" t="s">
        <v>62</v>
      </c>
      <c r="O31" s="158"/>
      <c r="S31" s="17"/>
    </row>
    <row r="32" spans="1:19" s="16" customFormat="1" ht="33" customHeight="1" x14ac:dyDescent="0.3">
      <c r="A32" s="169"/>
      <c r="B32" s="169"/>
      <c r="C32" s="52" t="s">
        <v>16</v>
      </c>
      <c r="D32" s="52" t="s">
        <v>65</v>
      </c>
      <c r="E32" s="52" t="s">
        <v>62</v>
      </c>
      <c r="F32" s="52" t="s">
        <v>62</v>
      </c>
      <c r="G32" s="52">
        <v>50</v>
      </c>
      <c r="H32" s="52"/>
      <c r="I32" s="52">
        <v>50</v>
      </c>
      <c r="J32" s="52"/>
      <c r="K32" s="52">
        <v>150</v>
      </c>
      <c r="L32" s="52"/>
      <c r="M32" s="52" t="str">
        <f t="shared" si="0"/>
        <v>No aplica</v>
      </c>
      <c r="N32" s="52" t="s">
        <v>62</v>
      </c>
      <c r="O32" s="158"/>
      <c r="S32" s="17"/>
    </row>
    <row r="33" spans="1:16" s="23" customFormat="1" ht="80.25" customHeight="1" x14ac:dyDescent="0.25">
      <c r="A33" s="169"/>
      <c r="B33" s="52" t="s">
        <v>66</v>
      </c>
      <c r="C33" s="52" t="s">
        <v>16</v>
      </c>
      <c r="D33" s="52" t="s">
        <v>70</v>
      </c>
      <c r="E33" s="52" t="s">
        <v>62</v>
      </c>
      <c r="F33" s="52" t="s">
        <v>62</v>
      </c>
      <c r="G33" s="52" t="s">
        <v>62</v>
      </c>
      <c r="H33" s="52"/>
      <c r="I33" s="52" t="s">
        <v>62</v>
      </c>
      <c r="J33" s="52"/>
      <c r="K33" s="52">
        <v>80</v>
      </c>
      <c r="L33" s="52"/>
      <c r="M33" s="52" t="str">
        <f t="shared" si="0"/>
        <v>No aplica</v>
      </c>
      <c r="N33" s="52" t="s">
        <v>62</v>
      </c>
      <c r="O33" s="50"/>
    </row>
    <row r="34" spans="1:16" s="16" customFormat="1" ht="101.25" customHeight="1" x14ac:dyDescent="0.3">
      <c r="A34" s="169"/>
      <c r="B34" s="52" t="s">
        <v>67</v>
      </c>
      <c r="C34" s="52" t="s">
        <v>69</v>
      </c>
      <c r="D34" s="52" t="s">
        <v>71</v>
      </c>
      <c r="E34" s="52" t="s">
        <v>62</v>
      </c>
      <c r="F34" s="52" t="s">
        <v>62</v>
      </c>
      <c r="G34" s="52" t="s">
        <v>62</v>
      </c>
      <c r="H34" s="52"/>
      <c r="I34" s="52">
        <v>2</v>
      </c>
      <c r="J34" s="52"/>
      <c r="K34" s="52">
        <v>2</v>
      </c>
      <c r="L34" s="52"/>
      <c r="M34" s="52" t="str">
        <f t="shared" si="0"/>
        <v>No aplica</v>
      </c>
      <c r="N34" s="52" t="s">
        <v>62</v>
      </c>
      <c r="O34" s="50"/>
    </row>
    <row r="35" spans="1:16" s="16" customFormat="1" ht="105.75" customHeight="1" x14ac:dyDescent="0.3">
      <c r="A35" s="169"/>
      <c r="B35" s="52" t="s">
        <v>68</v>
      </c>
      <c r="C35" s="52" t="s">
        <v>69</v>
      </c>
      <c r="D35" s="52" t="s">
        <v>72</v>
      </c>
      <c r="E35" s="52" t="s">
        <v>62</v>
      </c>
      <c r="F35" s="52" t="s">
        <v>62</v>
      </c>
      <c r="G35" s="52" t="s">
        <v>62</v>
      </c>
      <c r="H35" s="52"/>
      <c r="I35" s="52">
        <v>2</v>
      </c>
      <c r="J35" s="52"/>
      <c r="K35" s="52">
        <v>2</v>
      </c>
      <c r="L35" s="52"/>
      <c r="M35" s="52" t="str">
        <f t="shared" si="0"/>
        <v>No aplica</v>
      </c>
      <c r="N35" s="52" t="s">
        <v>62</v>
      </c>
      <c r="O35" s="45"/>
    </row>
    <row r="36" spans="1:16" s="16" customFormat="1" ht="133.5" customHeight="1" x14ac:dyDescent="0.3">
      <c r="A36" s="169" t="s">
        <v>86</v>
      </c>
      <c r="B36" s="52" t="s">
        <v>73</v>
      </c>
      <c r="C36" s="52" t="s">
        <v>82</v>
      </c>
      <c r="D36" s="52" t="s">
        <v>75</v>
      </c>
      <c r="E36" s="52">
        <v>33</v>
      </c>
      <c r="F36" s="52">
        <v>33</v>
      </c>
      <c r="G36" s="52">
        <v>33</v>
      </c>
      <c r="H36" s="52"/>
      <c r="I36" s="52">
        <v>33</v>
      </c>
      <c r="J36" s="52"/>
      <c r="K36" s="52">
        <v>33</v>
      </c>
      <c r="L36" s="52"/>
      <c r="M36" s="52">
        <f t="shared" si="0"/>
        <v>33</v>
      </c>
      <c r="N36" s="44">
        <f>IF(M36/E36&gt;100%,100%,M36/E36)</f>
        <v>1</v>
      </c>
      <c r="O36" s="50"/>
    </row>
    <row r="37" spans="1:16" s="23" customFormat="1" ht="41.25" customHeight="1" x14ac:dyDescent="0.25">
      <c r="A37" s="169"/>
      <c r="B37" s="169" t="s">
        <v>74</v>
      </c>
      <c r="C37" s="52" t="s">
        <v>82</v>
      </c>
      <c r="D37" s="52" t="s">
        <v>76</v>
      </c>
      <c r="E37" s="52" t="s">
        <v>62</v>
      </c>
      <c r="F37" s="52" t="s">
        <v>62</v>
      </c>
      <c r="G37" s="52">
        <v>8</v>
      </c>
      <c r="H37" s="52"/>
      <c r="I37" s="52">
        <v>8</v>
      </c>
      <c r="J37" s="52"/>
      <c r="K37" s="52">
        <v>33</v>
      </c>
      <c r="L37" s="52"/>
      <c r="M37" s="52" t="str">
        <f t="shared" si="0"/>
        <v>No aplica</v>
      </c>
      <c r="N37" s="52" t="s">
        <v>62</v>
      </c>
      <c r="O37" s="158"/>
      <c r="P37" s="34"/>
    </row>
    <row r="38" spans="1:16" s="23" customFormat="1" ht="47.25" customHeight="1" x14ac:dyDescent="0.25">
      <c r="A38" s="169"/>
      <c r="B38" s="169"/>
      <c r="C38" s="52" t="s">
        <v>82</v>
      </c>
      <c r="D38" s="52" t="s">
        <v>77</v>
      </c>
      <c r="E38" s="44">
        <v>7.0000000000000007E-2</v>
      </c>
      <c r="F38" s="41">
        <v>0</v>
      </c>
      <c r="G38" s="48">
        <v>0.245</v>
      </c>
      <c r="H38" s="52"/>
      <c r="I38" s="48">
        <v>0.45500000000000002</v>
      </c>
      <c r="J38" s="52"/>
      <c r="K38" s="41">
        <v>0.7</v>
      </c>
      <c r="L38" s="52"/>
      <c r="M38" s="52">
        <f t="shared" si="0"/>
        <v>0</v>
      </c>
      <c r="N38" s="52">
        <f>IF(M38/E38&gt;100%,100%,M38/E38)</f>
        <v>0</v>
      </c>
      <c r="O38" s="158"/>
    </row>
    <row r="39" spans="1:16" s="16" customFormat="1" ht="36.75" customHeight="1" x14ac:dyDescent="0.3">
      <c r="A39" s="169" t="s">
        <v>87</v>
      </c>
      <c r="B39" s="52" t="s">
        <v>78</v>
      </c>
      <c r="C39" s="52" t="s">
        <v>88</v>
      </c>
      <c r="D39" s="52" t="s">
        <v>79</v>
      </c>
      <c r="E39" s="52">
        <v>1</v>
      </c>
      <c r="F39" s="52">
        <v>1</v>
      </c>
      <c r="G39" s="52">
        <v>3</v>
      </c>
      <c r="H39" s="52"/>
      <c r="I39" s="52">
        <v>5</v>
      </c>
      <c r="J39" s="52"/>
      <c r="K39" s="52">
        <v>7</v>
      </c>
      <c r="L39" s="52"/>
      <c r="M39" s="52">
        <f t="shared" si="0"/>
        <v>1</v>
      </c>
      <c r="N39" s="44">
        <f>IF(M39/E39&gt;100%,100%,M39/E39)</f>
        <v>1</v>
      </c>
      <c r="O39" s="49"/>
    </row>
    <row r="40" spans="1:16" s="16" customFormat="1" ht="43.5" customHeight="1" x14ac:dyDescent="0.3">
      <c r="A40" s="169"/>
      <c r="B40" s="52" t="s">
        <v>80</v>
      </c>
      <c r="C40" s="52" t="s">
        <v>88</v>
      </c>
      <c r="D40" s="52" t="s">
        <v>81</v>
      </c>
      <c r="E40" s="52" t="s">
        <v>62</v>
      </c>
      <c r="F40" s="52" t="s">
        <v>62</v>
      </c>
      <c r="G40" s="52" t="s">
        <v>62</v>
      </c>
      <c r="H40" s="52"/>
      <c r="I40" s="52" t="s">
        <v>62</v>
      </c>
      <c r="J40" s="52"/>
      <c r="K40" s="52">
        <v>18</v>
      </c>
      <c r="L40" s="52"/>
      <c r="M40" s="52" t="str">
        <f t="shared" si="0"/>
        <v>No aplica</v>
      </c>
      <c r="N40" s="52" t="s">
        <v>62</v>
      </c>
      <c r="O40" s="45"/>
    </row>
    <row r="41" spans="1:16" s="16" customFormat="1" ht="39" customHeight="1" x14ac:dyDescent="0.3">
      <c r="A41" s="169"/>
      <c r="B41" s="52" t="s">
        <v>83</v>
      </c>
      <c r="C41" s="52" t="s">
        <v>88</v>
      </c>
      <c r="D41" s="52" t="s">
        <v>84</v>
      </c>
      <c r="E41" s="52" t="s">
        <v>62</v>
      </c>
      <c r="F41" s="52" t="s">
        <v>62</v>
      </c>
      <c r="G41" s="52" t="s">
        <v>62</v>
      </c>
      <c r="H41" s="52"/>
      <c r="I41" s="52" t="s">
        <v>62</v>
      </c>
      <c r="J41" s="52"/>
      <c r="K41" s="52">
        <v>2</v>
      </c>
      <c r="L41" s="52"/>
      <c r="M41" s="52" t="str">
        <f t="shared" si="0"/>
        <v>No aplica</v>
      </c>
      <c r="N41" s="52" t="s">
        <v>62</v>
      </c>
      <c r="O41" s="45"/>
    </row>
    <row r="42" spans="1:16" s="16" customFormat="1" ht="180" customHeight="1" x14ac:dyDescent="0.3">
      <c r="A42" s="169" t="s">
        <v>119</v>
      </c>
      <c r="B42" s="169" t="s">
        <v>89</v>
      </c>
      <c r="C42" s="169" t="s">
        <v>121</v>
      </c>
      <c r="D42" s="62" t="s">
        <v>90</v>
      </c>
      <c r="E42" s="62" t="s">
        <v>62</v>
      </c>
      <c r="F42" s="62" t="s">
        <v>62</v>
      </c>
      <c r="G42" s="41">
        <v>0.8</v>
      </c>
      <c r="H42" s="41">
        <v>0.84</v>
      </c>
      <c r="I42" s="41">
        <v>0.8</v>
      </c>
      <c r="J42" s="71">
        <v>0.84</v>
      </c>
      <c r="K42" s="41">
        <v>0.85</v>
      </c>
      <c r="L42" s="41">
        <v>0.84</v>
      </c>
      <c r="M42" s="62" t="str">
        <f t="shared" si="0"/>
        <v>No aplica</v>
      </c>
      <c r="N42" s="62" t="s">
        <v>62</v>
      </c>
      <c r="O42" s="158" t="s">
        <v>181</v>
      </c>
    </row>
    <row r="43" spans="1:16" s="16" customFormat="1" ht="95.25" customHeight="1" x14ac:dyDescent="0.3">
      <c r="A43" s="169"/>
      <c r="B43" s="169"/>
      <c r="C43" s="169"/>
      <c r="D43" s="62" t="s">
        <v>91</v>
      </c>
      <c r="E43" s="41">
        <v>1</v>
      </c>
      <c r="F43" s="41">
        <v>1</v>
      </c>
      <c r="G43" s="41">
        <v>1</v>
      </c>
      <c r="H43" s="41">
        <v>1</v>
      </c>
      <c r="I43" s="41">
        <v>1</v>
      </c>
      <c r="J43" s="71">
        <v>1</v>
      </c>
      <c r="K43" s="41">
        <v>1</v>
      </c>
      <c r="L43" s="62"/>
      <c r="M43" s="44">
        <f t="shared" si="0"/>
        <v>1</v>
      </c>
      <c r="N43" s="64">
        <f t="shared" ref="N43:N54" si="3">IF(M43/E43&gt;100%,100%,M43/E43)</f>
        <v>1</v>
      </c>
      <c r="O43" s="158"/>
    </row>
    <row r="44" spans="1:16" s="23" customFormat="1" ht="117.75" customHeight="1" x14ac:dyDescent="0.25">
      <c r="A44" s="169"/>
      <c r="B44" s="169"/>
      <c r="C44" s="169"/>
      <c r="D44" s="62" t="s">
        <v>92</v>
      </c>
      <c r="E44" s="41">
        <v>1</v>
      </c>
      <c r="F44" s="65">
        <v>1</v>
      </c>
      <c r="G44" s="41">
        <v>1</v>
      </c>
      <c r="H44" s="41">
        <v>1</v>
      </c>
      <c r="I44" s="41">
        <v>1</v>
      </c>
      <c r="J44" s="71">
        <v>1</v>
      </c>
      <c r="K44" s="41">
        <v>1</v>
      </c>
      <c r="L44" s="62"/>
      <c r="M44" s="44">
        <f t="shared" si="0"/>
        <v>1</v>
      </c>
      <c r="N44" s="64">
        <f t="shared" si="3"/>
        <v>1</v>
      </c>
      <c r="O44" s="158"/>
    </row>
    <row r="45" spans="1:16" s="23" customFormat="1" ht="147.75" customHeight="1" x14ac:dyDescent="0.25">
      <c r="A45" s="169"/>
      <c r="B45" s="169" t="s">
        <v>93</v>
      </c>
      <c r="C45" s="169" t="s">
        <v>122</v>
      </c>
      <c r="D45" s="62" t="s">
        <v>94</v>
      </c>
      <c r="E45" s="41">
        <v>0.2</v>
      </c>
      <c r="F45" s="41">
        <v>0.2</v>
      </c>
      <c r="G45" s="65">
        <v>0.5</v>
      </c>
      <c r="H45" s="41">
        <v>0.5</v>
      </c>
      <c r="I45" s="41">
        <v>0.75</v>
      </c>
      <c r="J45" s="62"/>
      <c r="K45" s="41">
        <v>1</v>
      </c>
      <c r="L45" s="62"/>
      <c r="M45" s="44">
        <f t="shared" si="0"/>
        <v>0.2</v>
      </c>
      <c r="N45" s="64">
        <f t="shared" si="3"/>
        <v>1</v>
      </c>
      <c r="O45" s="186" t="s">
        <v>182</v>
      </c>
    </row>
    <row r="46" spans="1:16" s="16" customFormat="1" ht="157.5" customHeight="1" x14ac:dyDescent="0.3">
      <c r="A46" s="169"/>
      <c r="B46" s="169"/>
      <c r="C46" s="169"/>
      <c r="D46" s="62" t="s">
        <v>97</v>
      </c>
      <c r="E46" s="62" t="s">
        <v>62</v>
      </c>
      <c r="F46" s="62" t="s">
        <v>62</v>
      </c>
      <c r="G46" s="42">
        <v>1104200</v>
      </c>
      <c r="H46" s="42">
        <v>992194</v>
      </c>
      <c r="I46" s="42">
        <v>1104200</v>
      </c>
      <c r="J46" s="42"/>
      <c r="K46" s="42">
        <v>2208400</v>
      </c>
      <c r="L46" s="62"/>
      <c r="M46" s="62" t="str">
        <f t="shared" si="0"/>
        <v>No aplica</v>
      </c>
      <c r="N46" s="62" t="s">
        <v>62</v>
      </c>
      <c r="O46" s="186"/>
    </row>
    <row r="47" spans="1:16" s="23" customFormat="1" ht="157.5" customHeight="1" x14ac:dyDescent="0.25">
      <c r="A47" s="169"/>
      <c r="B47" s="169"/>
      <c r="C47" s="169"/>
      <c r="D47" s="62" t="s">
        <v>95</v>
      </c>
      <c r="E47" s="41">
        <v>1</v>
      </c>
      <c r="F47" s="41">
        <v>1</v>
      </c>
      <c r="G47" s="41">
        <v>1</v>
      </c>
      <c r="H47" s="62">
        <v>100</v>
      </c>
      <c r="I47" s="41">
        <v>1</v>
      </c>
      <c r="J47" s="62"/>
      <c r="K47" s="41">
        <v>1</v>
      </c>
      <c r="L47" s="62"/>
      <c r="M47" s="44">
        <f t="shared" si="0"/>
        <v>1</v>
      </c>
      <c r="N47" s="44">
        <f>IF(M47/E47&gt;100%,100%,M47/E47)</f>
        <v>1</v>
      </c>
      <c r="O47" s="186"/>
    </row>
    <row r="48" spans="1:16" s="16" customFormat="1" ht="150.75" customHeight="1" x14ac:dyDescent="0.3">
      <c r="A48" s="169"/>
      <c r="B48" s="169"/>
      <c r="C48" s="169"/>
      <c r="D48" s="62" t="s">
        <v>96</v>
      </c>
      <c r="E48" s="41">
        <v>0.89</v>
      </c>
      <c r="F48" s="41">
        <v>0.89</v>
      </c>
      <c r="G48" s="41">
        <v>0.89</v>
      </c>
      <c r="H48" s="41">
        <v>0.89</v>
      </c>
      <c r="I48" s="41">
        <v>0.89</v>
      </c>
      <c r="J48" s="62"/>
      <c r="K48" s="41">
        <v>1</v>
      </c>
      <c r="L48" s="62"/>
      <c r="M48" s="44">
        <f t="shared" si="0"/>
        <v>0.89</v>
      </c>
      <c r="N48" s="44">
        <f t="shared" si="3"/>
        <v>1</v>
      </c>
      <c r="O48" s="186"/>
    </row>
    <row r="49" spans="1:87" s="23" customFormat="1" ht="202.5" customHeight="1" x14ac:dyDescent="0.25">
      <c r="A49" s="169"/>
      <c r="B49" s="169" t="s">
        <v>98</v>
      </c>
      <c r="C49" s="169" t="s">
        <v>121</v>
      </c>
      <c r="D49" s="62" t="s">
        <v>99</v>
      </c>
      <c r="E49" s="62">
        <v>0.75</v>
      </c>
      <c r="F49" s="62">
        <v>0.75</v>
      </c>
      <c r="G49" s="62">
        <v>1.5</v>
      </c>
      <c r="H49" s="62">
        <v>1.5</v>
      </c>
      <c r="I49" s="62">
        <v>2.25</v>
      </c>
      <c r="J49" s="72">
        <v>2.8</v>
      </c>
      <c r="K49" s="62">
        <v>3</v>
      </c>
      <c r="L49" s="62"/>
      <c r="M49" s="62">
        <f t="shared" si="0"/>
        <v>0.75</v>
      </c>
      <c r="N49" s="44">
        <f t="shared" si="3"/>
        <v>1</v>
      </c>
      <c r="O49" s="158" t="s">
        <v>190</v>
      </c>
    </row>
    <row r="50" spans="1:87" s="25" customFormat="1" ht="220.5" customHeight="1" x14ac:dyDescent="0.25">
      <c r="A50" s="169"/>
      <c r="B50" s="169"/>
      <c r="C50" s="169"/>
      <c r="D50" s="62" t="s">
        <v>91</v>
      </c>
      <c r="E50" s="41">
        <v>1</v>
      </c>
      <c r="F50" s="41">
        <v>0.99</v>
      </c>
      <c r="G50" s="41">
        <v>1</v>
      </c>
      <c r="H50" s="41">
        <v>0.99</v>
      </c>
      <c r="I50" s="41">
        <v>1</v>
      </c>
      <c r="J50" s="62"/>
      <c r="K50" s="41">
        <v>1</v>
      </c>
      <c r="L50" s="62"/>
      <c r="M50" s="44">
        <f t="shared" si="0"/>
        <v>0.99</v>
      </c>
      <c r="N50" s="44">
        <f t="shared" si="3"/>
        <v>0.99</v>
      </c>
      <c r="O50" s="158"/>
    </row>
    <row r="51" spans="1:87" s="23" customFormat="1" ht="155.25" customHeight="1" x14ac:dyDescent="0.25">
      <c r="A51" s="169"/>
      <c r="B51" s="169" t="s">
        <v>100</v>
      </c>
      <c r="C51" s="169" t="s">
        <v>123</v>
      </c>
      <c r="D51" s="62" t="s">
        <v>101</v>
      </c>
      <c r="E51" s="41">
        <v>1</v>
      </c>
      <c r="F51" s="41">
        <v>1</v>
      </c>
      <c r="G51" s="41">
        <v>1</v>
      </c>
      <c r="H51" s="41">
        <v>1</v>
      </c>
      <c r="I51" s="41">
        <v>1</v>
      </c>
      <c r="J51" s="71">
        <v>1</v>
      </c>
      <c r="K51" s="41">
        <v>1</v>
      </c>
      <c r="L51" s="62"/>
      <c r="M51" s="44">
        <f t="shared" si="0"/>
        <v>1</v>
      </c>
      <c r="N51" s="44">
        <f t="shared" si="3"/>
        <v>1</v>
      </c>
      <c r="O51" s="183" t="s">
        <v>183</v>
      </c>
    </row>
    <row r="52" spans="1:87" s="23" customFormat="1" ht="235.5" customHeight="1" x14ac:dyDescent="0.25">
      <c r="A52" s="169"/>
      <c r="B52" s="169"/>
      <c r="C52" s="169"/>
      <c r="D52" s="62" t="s">
        <v>102</v>
      </c>
      <c r="E52" s="41">
        <v>1</v>
      </c>
      <c r="F52" s="41">
        <v>1</v>
      </c>
      <c r="G52" s="41">
        <v>1</v>
      </c>
      <c r="H52" s="41">
        <v>1</v>
      </c>
      <c r="I52" s="41">
        <v>1</v>
      </c>
      <c r="J52" s="71">
        <v>1</v>
      </c>
      <c r="K52" s="41">
        <v>1</v>
      </c>
      <c r="L52" s="62"/>
      <c r="M52" s="44">
        <f t="shared" si="0"/>
        <v>1</v>
      </c>
      <c r="N52" s="44">
        <f t="shared" si="3"/>
        <v>1</v>
      </c>
      <c r="O52" s="184"/>
    </row>
    <row r="53" spans="1:87" s="23" customFormat="1" ht="183.75" customHeight="1" x14ac:dyDescent="0.25">
      <c r="A53" s="169"/>
      <c r="B53" s="169"/>
      <c r="C53" s="169"/>
      <c r="D53" s="62" t="s">
        <v>103</v>
      </c>
      <c r="E53" s="41">
        <v>1</v>
      </c>
      <c r="F53" s="41">
        <v>1</v>
      </c>
      <c r="G53" s="41">
        <v>1</v>
      </c>
      <c r="H53" s="41">
        <v>1</v>
      </c>
      <c r="I53" s="41">
        <v>1</v>
      </c>
      <c r="J53" s="71">
        <v>1</v>
      </c>
      <c r="K53" s="41">
        <v>1</v>
      </c>
      <c r="L53" s="62"/>
      <c r="M53" s="44">
        <f t="shared" si="0"/>
        <v>1</v>
      </c>
      <c r="N53" s="44">
        <f t="shared" si="3"/>
        <v>1</v>
      </c>
      <c r="O53" s="18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row>
    <row r="54" spans="1:87" s="23" customFormat="1" ht="162.75" customHeight="1" x14ac:dyDescent="0.25">
      <c r="A54" s="169"/>
      <c r="B54" s="169"/>
      <c r="C54" s="62" t="s">
        <v>124</v>
      </c>
      <c r="D54" s="62" t="s">
        <v>104</v>
      </c>
      <c r="E54" s="41">
        <v>1</v>
      </c>
      <c r="F54" s="41">
        <v>1</v>
      </c>
      <c r="G54" s="41">
        <v>1</v>
      </c>
      <c r="H54" s="41">
        <v>1</v>
      </c>
      <c r="I54" s="41">
        <v>1</v>
      </c>
      <c r="J54" s="71">
        <v>1</v>
      </c>
      <c r="K54" s="41">
        <v>1</v>
      </c>
      <c r="L54" s="62"/>
      <c r="M54" s="44">
        <f t="shared" si="0"/>
        <v>1</v>
      </c>
      <c r="N54" s="44">
        <f t="shared" si="3"/>
        <v>1</v>
      </c>
      <c r="O54" s="45" t="s">
        <v>184</v>
      </c>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16" customFormat="1" ht="120.75" customHeight="1" x14ac:dyDescent="0.3">
      <c r="A55" s="169"/>
      <c r="B55" s="169"/>
      <c r="C55" s="62" t="s">
        <v>121</v>
      </c>
      <c r="D55" s="62" t="s">
        <v>105</v>
      </c>
      <c r="E55" s="41">
        <v>0.98</v>
      </c>
      <c r="F55" s="41">
        <v>0.99</v>
      </c>
      <c r="G55" s="41">
        <v>1</v>
      </c>
      <c r="H55" s="41">
        <v>0.99</v>
      </c>
      <c r="I55" s="41">
        <v>1</v>
      </c>
      <c r="J55" s="71">
        <v>1</v>
      </c>
      <c r="K55" s="41">
        <v>1</v>
      </c>
      <c r="L55" s="62"/>
      <c r="M55" s="44">
        <f t="shared" si="0"/>
        <v>0.99</v>
      </c>
      <c r="N55" s="44">
        <f>IF(M55/E55&gt;100%,100%,M55/E55)</f>
        <v>1</v>
      </c>
      <c r="O55" s="45" t="s">
        <v>185</v>
      </c>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row>
    <row r="56" spans="1:87" s="16" customFormat="1" ht="118.5" customHeight="1" x14ac:dyDescent="0.3">
      <c r="A56" s="169"/>
      <c r="B56" s="169" t="s">
        <v>106</v>
      </c>
      <c r="C56" s="169" t="s">
        <v>123</v>
      </c>
      <c r="D56" s="62" t="s">
        <v>107</v>
      </c>
      <c r="E56" s="62" t="s">
        <v>62</v>
      </c>
      <c r="F56" s="62" t="s">
        <v>62</v>
      </c>
      <c r="G56" s="62" t="s">
        <v>62</v>
      </c>
      <c r="H56" s="62" t="s">
        <v>62</v>
      </c>
      <c r="I56" s="62" t="s">
        <v>62</v>
      </c>
      <c r="J56" s="72" t="s">
        <v>62</v>
      </c>
      <c r="K56" s="41">
        <v>0.65</v>
      </c>
      <c r="L56" s="62"/>
      <c r="M56" s="62" t="str">
        <f t="shared" si="0"/>
        <v>No aplica</v>
      </c>
      <c r="N56" s="62" t="s">
        <v>62</v>
      </c>
      <c r="O56" s="180" t="s">
        <v>186</v>
      </c>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126.75" customHeight="1" x14ac:dyDescent="0.3">
      <c r="A57" s="169"/>
      <c r="B57" s="169"/>
      <c r="C57" s="169"/>
      <c r="D57" s="62" t="s">
        <v>128</v>
      </c>
      <c r="E57" s="41">
        <v>0.25</v>
      </c>
      <c r="F57" s="41">
        <v>0</v>
      </c>
      <c r="G57" s="41">
        <v>0.5</v>
      </c>
      <c r="H57" s="41">
        <v>0.34</v>
      </c>
      <c r="I57" s="41">
        <v>0.75</v>
      </c>
      <c r="J57" s="71">
        <v>0.43</v>
      </c>
      <c r="K57" s="41">
        <v>1</v>
      </c>
      <c r="L57" s="62"/>
      <c r="M57" s="44">
        <f t="shared" si="0"/>
        <v>0</v>
      </c>
      <c r="N57" s="44">
        <f>IF(M57/E57&gt;100%,100%,M57/E57)</f>
        <v>0</v>
      </c>
      <c r="O57" s="180"/>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58.5" customHeight="1" x14ac:dyDescent="0.3">
      <c r="A58" s="169"/>
      <c r="B58" s="169"/>
      <c r="C58" s="169"/>
      <c r="D58" s="62" t="s">
        <v>129</v>
      </c>
      <c r="E58" s="62" t="s">
        <v>62</v>
      </c>
      <c r="F58" s="62" t="s">
        <v>62</v>
      </c>
      <c r="G58" s="41">
        <v>0.5</v>
      </c>
      <c r="H58" s="41">
        <v>0.53</v>
      </c>
      <c r="I58" s="41">
        <v>0.5</v>
      </c>
      <c r="J58" s="71">
        <v>0.55000000000000004</v>
      </c>
      <c r="K58" s="41">
        <v>1</v>
      </c>
      <c r="L58" s="62"/>
      <c r="M58" s="62" t="str">
        <f t="shared" si="0"/>
        <v>No aplica</v>
      </c>
      <c r="N58" s="62" t="s">
        <v>62</v>
      </c>
      <c r="O58" s="180"/>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67.5" customHeight="1" x14ac:dyDescent="0.3">
      <c r="A59" s="169"/>
      <c r="B59" s="169"/>
      <c r="C59" s="169"/>
      <c r="D59" s="62" t="s">
        <v>95</v>
      </c>
      <c r="E59" s="41">
        <v>1</v>
      </c>
      <c r="F59" s="41">
        <v>1</v>
      </c>
      <c r="G59" s="41">
        <v>1</v>
      </c>
      <c r="H59" s="41">
        <v>1</v>
      </c>
      <c r="I59" s="41">
        <v>1</v>
      </c>
      <c r="J59" s="71">
        <v>1</v>
      </c>
      <c r="K59" s="41">
        <v>1</v>
      </c>
      <c r="L59" s="62"/>
      <c r="M59" s="44">
        <f t="shared" si="0"/>
        <v>1</v>
      </c>
      <c r="N59" s="44">
        <f>IF(M59/E59&gt;100%,100%,M59/E59)</f>
        <v>1</v>
      </c>
      <c r="O59" s="180"/>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52.5" customHeight="1" x14ac:dyDescent="0.3">
      <c r="A60" s="169"/>
      <c r="B60" s="169"/>
      <c r="C60" s="169"/>
      <c r="D60" s="62" t="s">
        <v>92</v>
      </c>
      <c r="E60" s="41">
        <v>0.78</v>
      </c>
      <c r="F60" s="41">
        <v>0.78</v>
      </c>
      <c r="G60" s="41">
        <v>0.89</v>
      </c>
      <c r="H60" s="41">
        <v>0.89</v>
      </c>
      <c r="I60" s="41">
        <v>0.89</v>
      </c>
      <c r="J60" s="71">
        <v>0.89</v>
      </c>
      <c r="K60" s="41">
        <v>0.98</v>
      </c>
      <c r="L60" s="62"/>
      <c r="M60" s="44">
        <f t="shared" si="0"/>
        <v>0.78</v>
      </c>
      <c r="N60" s="44">
        <f t="shared" ref="N60:N70" si="4">IF(M60/E60&gt;100%,100%,M60/E60)</f>
        <v>1</v>
      </c>
      <c r="O60" s="180"/>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23" customFormat="1" ht="95.25" customHeight="1" x14ac:dyDescent="0.25">
      <c r="A61" s="169"/>
      <c r="B61" s="169" t="s">
        <v>108</v>
      </c>
      <c r="C61" s="169" t="s">
        <v>125</v>
      </c>
      <c r="D61" s="62" t="s">
        <v>109</v>
      </c>
      <c r="E61" s="41">
        <v>0.84</v>
      </c>
      <c r="F61" s="41">
        <v>0.84</v>
      </c>
      <c r="G61" s="41">
        <v>0.9</v>
      </c>
      <c r="H61" s="41">
        <v>0.9</v>
      </c>
      <c r="I61" s="41">
        <v>0.96</v>
      </c>
      <c r="J61" s="71">
        <v>0.94</v>
      </c>
      <c r="K61" s="41">
        <v>1</v>
      </c>
      <c r="L61" s="62"/>
      <c r="M61" s="44">
        <f t="shared" si="0"/>
        <v>0.84</v>
      </c>
      <c r="N61" s="44">
        <f t="shared" si="4"/>
        <v>1</v>
      </c>
      <c r="O61" s="181" t="s">
        <v>187</v>
      </c>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row>
    <row r="62" spans="1:87" s="23" customFormat="1" ht="121.5" customHeight="1" x14ac:dyDescent="0.25">
      <c r="A62" s="169"/>
      <c r="B62" s="169"/>
      <c r="C62" s="169"/>
      <c r="D62" s="62" t="s">
        <v>91</v>
      </c>
      <c r="E62" s="41">
        <v>1</v>
      </c>
      <c r="F62" s="41">
        <v>1</v>
      </c>
      <c r="G62" s="41">
        <v>1</v>
      </c>
      <c r="H62" s="41">
        <v>1</v>
      </c>
      <c r="I62" s="41">
        <v>1</v>
      </c>
      <c r="J62" s="71">
        <v>1</v>
      </c>
      <c r="K62" s="41">
        <v>1</v>
      </c>
      <c r="L62" s="62"/>
      <c r="M62" s="44">
        <f t="shared" si="0"/>
        <v>1</v>
      </c>
      <c r="N62" s="44">
        <f t="shared" si="4"/>
        <v>1</v>
      </c>
      <c r="O62" s="181"/>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201" customHeight="1" x14ac:dyDescent="0.25">
      <c r="A63" s="169"/>
      <c r="B63" s="169" t="s">
        <v>110</v>
      </c>
      <c r="C63" s="169" t="s">
        <v>125</v>
      </c>
      <c r="D63" s="62" t="s">
        <v>91</v>
      </c>
      <c r="E63" s="41">
        <v>1</v>
      </c>
      <c r="F63" s="41">
        <v>1</v>
      </c>
      <c r="G63" s="41">
        <v>1</v>
      </c>
      <c r="H63" s="41">
        <v>1</v>
      </c>
      <c r="I63" s="41">
        <v>1</v>
      </c>
      <c r="J63" s="71">
        <v>1</v>
      </c>
      <c r="K63" s="41">
        <v>1</v>
      </c>
      <c r="L63" s="62"/>
      <c r="M63" s="44">
        <f t="shared" si="0"/>
        <v>1</v>
      </c>
      <c r="N63" s="44">
        <f t="shared" si="4"/>
        <v>1</v>
      </c>
      <c r="O63" s="182" t="s">
        <v>188</v>
      </c>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155.25" customHeight="1" x14ac:dyDescent="0.25">
      <c r="A64" s="169"/>
      <c r="B64" s="169"/>
      <c r="C64" s="169"/>
      <c r="D64" s="62" t="s">
        <v>92</v>
      </c>
      <c r="E64" s="41">
        <v>1</v>
      </c>
      <c r="F64" s="41">
        <v>1</v>
      </c>
      <c r="G64" s="41">
        <v>1</v>
      </c>
      <c r="H64" s="41">
        <v>1</v>
      </c>
      <c r="I64" s="41">
        <v>1</v>
      </c>
      <c r="J64" s="71">
        <v>1</v>
      </c>
      <c r="K64" s="41">
        <v>1</v>
      </c>
      <c r="L64" s="62"/>
      <c r="M64" s="44">
        <f t="shared" si="0"/>
        <v>1</v>
      </c>
      <c r="N64" s="44">
        <f t="shared" si="4"/>
        <v>1</v>
      </c>
      <c r="O64" s="182"/>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104.25" customHeight="1" x14ac:dyDescent="0.25">
      <c r="A65" s="169"/>
      <c r="B65" s="62" t="s">
        <v>111</v>
      </c>
      <c r="C65" s="62" t="s">
        <v>125</v>
      </c>
      <c r="D65" s="62" t="s">
        <v>112</v>
      </c>
      <c r="E65" s="41">
        <v>0.25</v>
      </c>
      <c r="F65" s="41">
        <v>0.05</v>
      </c>
      <c r="G65" s="41">
        <v>0.45</v>
      </c>
      <c r="H65" s="41">
        <v>0.45</v>
      </c>
      <c r="I65" s="41">
        <v>0.8</v>
      </c>
      <c r="J65" s="71">
        <v>0.8</v>
      </c>
      <c r="K65" s="41">
        <v>1</v>
      </c>
      <c r="L65" s="62"/>
      <c r="M65" s="44">
        <f t="shared" si="0"/>
        <v>0.05</v>
      </c>
      <c r="N65" s="44">
        <f t="shared" si="4"/>
        <v>0.2</v>
      </c>
      <c r="O65" s="76" t="s">
        <v>191</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130.5" customHeight="1" x14ac:dyDescent="0.25">
      <c r="A66" s="169"/>
      <c r="B66" s="169" t="s">
        <v>113</v>
      </c>
      <c r="C66" s="169" t="s">
        <v>126</v>
      </c>
      <c r="D66" s="62" t="s">
        <v>114</v>
      </c>
      <c r="E66" s="41">
        <v>0.85</v>
      </c>
      <c r="F66" s="41">
        <v>0.83</v>
      </c>
      <c r="G66" s="41">
        <v>1</v>
      </c>
      <c r="H66" s="41">
        <v>0.87</v>
      </c>
      <c r="I66" s="41">
        <v>1</v>
      </c>
      <c r="J66" s="71">
        <v>1</v>
      </c>
      <c r="K66" s="41">
        <v>1</v>
      </c>
      <c r="L66" s="62"/>
      <c r="M66" s="44">
        <f t="shared" si="0"/>
        <v>0.83</v>
      </c>
      <c r="N66" s="44">
        <f t="shared" si="4"/>
        <v>0.97647058823529409</v>
      </c>
      <c r="O66" s="158" t="s">
        <v>189</v>
      </c>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3" customFormat="1" ht="115.5" customHeight="1" x14ac:dyDescent="0.25">
      <c r="A67" s="169"/>
      <c r="B67" s="169"/>
      <c r="C67" s="169"/>
      <c r="D67" s="62" t="s">
        <v>91</v>
      </c>
      <c r="E67" s="41">
        <v>1</v>
      </c>
      <c r="F67" s="41">
        <v>1</v>
      </c>
      <c r="G67" s="41">
        <v>1</v>
      </c>
      <c r="H67" s="41">
        <v>1</v>
      </c>
      <c r="I67" s="41">
        <v>1</v>
      </c>
      <c r="J67" s="71">
        <v>1</v>
      </c>
      <c r="K67" s="41">
        <v>1</v>
      </c>
      <c r="L67" s="62"/>
      <c r="M67" s="44">
        <f t="shared" si="0"/>
        <v>1</v>
      </c>
      <c r="N67" s="44">
        <f t="shared" si="4"/>
        <v>1</v>
      </c>
      <c r="O67" s="158"/>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row>
    <row r="68" spans="1:87" s="23" customFormat="1" ht="192.75" customHeight="1" x14ac:dyDescent="0.25">
      <c r="A68" s="169"/>
      <c r="B68" s="169"/>
      <c r="C68" s="169"/>
      <c r="D68" s="62" t="s">
        <v>92</v>
      </c>
      <c r="E68" s="41">
        <v>0.84</v>
      </c>
      <c r="F68" s="41">
        <v>0.84</v>
      </c>
      <c r="G68" s="41">
        <v>0.9</v>
      </c>
      <c r="H68" s="41">
        <v>0.9</v>
      </c>
      <c r="I68" s="41">
        <v>0.9</v>
      </c>
      <c r="J68" s="71">
        <v>0.94</v>
      </c>
      <c r="K68" s="41">
        <v>1</v>
      </c>
      <c r="L68" s="62"/>
      <c r="M68" s="44">
        <f t="shared" si="0"/>
        <v>0.84</v>
      </c>
      <c r="N68" s="44">
        <f t="shared" si="4"/>
        <v>1</v>
      </c>
      <c r="O68" s="158"/>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row>
    <row r="69" spans="1:87" s="23" customFormat="1" ht="132" customHeight="1" x14ac:dyDescent="0.25">
      <c r="A69" s="169" t="s">
        <v>120</v>
      </c>
      <c r="B69" s="169" t="s">
        <v>115</v>
      </c>
      <c r="C69" s="169" t="s">
        <v>127</v>
      </c>
      <c r="D69" s="62" t="s">
        <v>116</v>
      </c>
      <c r="E69" s="42">
        <v>4000</v>
      </c>
      <c r="F69" s="42">
        <v>12870</v>
      </c>
      <c r="G69" s="42">
        <v>124000</v>
      </c>
      <c r="H69" s="42"/>
      <c r="I69" s="42">
        <v>129000</v>
      </c>
      <c r="J69" s="42"/>
      <c r="K69" s="42">
        <v>2500000</v>
      </c>
      <c r="L69" s="62"/>
      <c r="M69" s="62">
        <f t="shared" si="0"/>
        <v>12870</v>
      </c>
      <c r="N69" s="44">
        <f t="shared" si="4"/>
        <v>1</v>
      </c>
      <c r="O69" s="158"/>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row>
    <row r="70" spans="1:87" s="23" customFormat="1" ht="168" customHeight="1" x14ac:dyDescent="0.25">
      <c r="A70" s="169"/>
      <c r="B70" s="169"/>
      <c r="C70" s="169"/>
      <c r="D70" s="62" t="s">
        <v>117</v>
      </c>
      <c r="E70" s="62">
        <v>5</v>
      </c>
      <c r="F70" s="62">
        <v>3</v>
      </c>
      <c r="G70" s="62">
        <v>8</v>
      </c>
      <c r="H70" s="62"/>
      <c r="I70" s="62">
        <v>9</v>
      </c>
      <c r="J70" s="62"/>
      <c r="K70" s="62"/>
      <c r="L70" s="62"/>
      <c r="M70" s="62">
        <f t="shared" si="0"/>
        <v>3</v>
      </c>
      <c r="N70" s="44">
        <f t="shared" si="4"/>
        <v>0.6</v>
      </c>
      <c r="O70" s="158"/>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row>
    <row r="71" spans="1:87" s="23" customFormat="1" ht="232.5" customHeight="1" x14ac:dyDescent="0.25">
      <c r="A71" s="169"/>
      <c r="B71" s="169"/>
      <c r="C71" s="169"/>
      <c r="D71" s="62" t="s">
        <v>118</v>
      </c>
      <c r="E71" s="62" t="s">
        <v>62</v>
      </c>
      <c r="F71" s="62" t="s">
        <v>62</v>
      </c>
      <c r="G71" s="62" t="s">
        <v>62</v>
      </c>
      <c r="H71" s="62"/>
      <c r="I71" s="62">
        <v>56</v>
      </c>
      <c r="J71" s="62"/>
      <c r="K71" s="62">
        <v>56</v>
      </c>
      <c r="L71" s="62"/>
      <c r="M71" s="62" t="str">
        <f t="shared" si="0"/>
        <v>No aplica</v>
      </c>
      <c r="N71" s="62" t="s">
        <v>62</v>
      </c>
      <c r="O71" s="158"/>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row>
    <row r="72" spans="1:87" s="26" customFormat="1" x14ac:dyDescent="0.3">
      <c r="B72" s="27"/>
      <c r="C72" s="27"/>
      <c r="D72" s="32"/>
      <c r="E72" s="27"/>
      <c r="F72" s="27"/>
      <c r="G72" s="27"/>
      <c r="H72" s="27"/>
      <c r="I72" s="27"/>
      <c r="J72" s="27"/>
      <c r="K72" s="27"/>
      <c r="L72" s="27"/>
      <c r="M72" s="27"/>
      <c r="N72" s="27"/>
    </row>
    <row r="73" spans="1:87" ht="15" customHeight="1" x14ac:dyDescent="0.3">
      <c r="A73" s="178" t="s">
        <v>8</v>
      </c>
      <c r="B73" s="178"/>
      <c r="C73" s="178"/>
      <c r="D73" s="178"/>
      <c r="E73" s="178"/>
      <c r="F73" s="178"/>
      <c r="G73" s="178"/>
      <c r="H73" s="178"/>
      <c r="I73" s="178"/>
      <c r="J73" s="178"/>
      <c r="K73" s="178"/>
      <c r="L73" s="178"/>
      <c r="M73" s="178"/>
      <c r="N73" s="178"/>
      <c r="O73" s="178"/>
    </row>
    <row r="74" spans="1:87" ht="15" customHeight="1" x14ac:dyDescent="0.3">
      <c r="A74" s="178" t="s">
        <v>9</v>
      </c>
      <c r="B74" s="178"/>
      <c r="C74" s="178"/>
      <c r="D74" s="178"/>
      <c r="E74" s="178"/>
      <c r="F74" s="178"/>
      <c r="G74" s="178"/>
      <c r="H74" s="178"/>
      <c r="I74" s="178"/>
      <c r="J74" s="178"/>
      <c r="K74" s="178"/>
      <c r="L74" s="178"/>
      <c r="M74" s="178"/>
      <c r="N74" s="178"/>
      <c r="O74" s="178"/>
    </row>
    <row r="75" spans="1:87" x14ac:dyDescent="0.3">
      <c r="A75" s="177" t="s">
        <v>37</v>
      </c>
      <c r="B75" s="177"/>
      <c r="C75" s="177"/>
      <c r="D75" s="177"/>
      <c r="E75" s="177"/>
      <c r="F75" s="177"/>
      <c r="G75" s="177"/>
      <c r="H75" s="177"/>
      <c r="I75" s="177"/>
      <c r="J75" s="177"/>
      <c r="K75" s="177"/>
      <c r="L75" s="177"/>
      <c r="M75" s="177"/>
      <c r="N75" s="177"/>
      <c r="O75" s="177"/>
    </row>
    <row r="76" spans="1:87" s="28" customFormat="1" x14ac:dyDescent="0.3">
      <c r="A76" s="172" t="s">
        <v>38</v>
      </c>
      <c r="B76" s="172"/>
      <c r="C76" s="172"/>
      <c r="D76" s="172"/>
      <c r="E76" s="172"/>
      <c r="F76" s="172"/>
      <c r="G76" s="172"/>
      <c r="H76" s="172"/>
      <c r="I76" s="172"/>
      <c r="J76" s="172"/>
      <c r="K76" s="172"/>
      <c r="L76" s="172"/>
      <c r="M76" s="172"/>
      <c r="N76" s="172"/>
      <c r="O76" s="172"/>
    </row>
  </sheetData>
  <autoFilter ref="A10:CI71" xr:uid="{00000000-0009-0000-0000-000003000000}"/>
  <mergeCells count="79">
    <mergeCell ref="B66:B68"/>
    <mergeCell ref="C66:C68"/>
    <mergeCell ref="O66:O68"/>
    <mergeCell ref="A75:O75"/>
    <mergeCell ref="A76:O76"/>
    <mergeCell ref="A69:A71"/>
    <mergeCell ref="B69:B71"/>
    <mergeCell ref="C69:C71"/>
    <mergeCell ref="O69:O71"/>
    <mergeCell ref="A73:O73"/>
    <mergeCell ref="A74:O74"/>
    <mergeCell ref="C61:C62"/>
    <mergeCell ref="O61:O62"/>
    <mergeCell ref="B63:B64"/>
    <mergeCell ref="C63:C64"/>
    <mergeCell ref="O63:O64"/>
    <mergeCell ref="A39:A41"/>
    <mergeCell ref="A42:A68"/>
    <mergeCell ref="B42:B44"/>
    <mergeCell ref="C42:C44"/>
    <mergeCell ref="O42:O44"/>
    <mergeCell ref="B45:B48"/>
    <mergeCell ref="C45:C48"/>
    <mergeCell ref="O45:O48"/>
    <mergeCell ref="B49:B50"/>
    <mergeCell ref="C49:C50"/>
    <mergeCell ref="O49:O50"/>
    <mergeCell ref="B51:B55"/>
    <mergeCell ref="B56:B60"/>
    <mergeCell ref="C56:C60"/>
    <mergeCell ref="O56:O60"/>
    <mergeCell ref="B61:B62"/>
    <mergeCell ref="C51:C53"/>
    <mergeCell ref="P23:P24"/>
    <mergeCell ref="A25:A30"/>
    <mergeCell ref="B26:B27"/>
    <mergeCell ref="O26:O27"/>
    <mergeCell ref="A31:A35"/>
    <mergeCell ref="B31:B32"/>
    <mergeCell ref="O31:O32"/>
    <mergeCell ref="A18:A24"/>
    <mergeCell ref="B21:B22"/>
    <mergeCell ref="C21:C22"/>
    <mergeCell ref="O21:O22"/>
    <mergeCell ref="O51:O53"/>
    <mergeCell ref="A36:A38"/>
    <mergeCell ref="B37:B38"/>
    <mergeCell ref="O37:O38"/>
    <mergeCell ref="K16:K17"/>
    <mergeCell ref="L16:L17"/>
    <mergeCell ref="M16:M17"/>
    <mergeCell ref="N16:N17"/>
    <mergeCell ref="O16:O17"/>
    <mergeCell ref="E16:E17"/>
    <mergeCell ref="F16:F17"/>
    <mergeCell ref="G16:G17"/>
    <mergeCell ref="H16:H17"/>
    <mergeCell ref="I16:I17"/>
    <mergeCell ref="J16:J17"/>
    <mergeCell ref="M9:M10"/>
    <mergeCell ref="N9:N10"/>
    <mergeCell ref="O9:O10"/>
    <mergeCell ref="A11:A16"/>
    <mergeCell ref="B14:B15"/>
    <mergeCell ref="C14:C15"/>
    <mergeCell ref="O14:O15"/>
    <mergeCell ref="B16:B17"/>
    <mergeCell ref="C16:C17"/>
    <mergeCell ref="D16:D17"/>
    <mergeCell ref="A9:A10"/>
    <mergeCell ref="B9:B10"/>
    <mergeCell ref="C9:C10"/>
    <mergeCell ref="D9:D10"/>
    <mergeCell ref="E9:L9"/>
    <mergeCell ref="A1:B3"/>
    <mergeCell ref="C1:N3"/>
    <mergeCell ref="B4:O4"/>
    <mergeCell ref="A5:O5"/>
    <mergeCell ref="A7:W7"/>
  </mergeCells>
  <printOptions horizontalCentered="1" verticalCentered="1"/>
  <pageMargins left="0.70866141732283472" right="0.70866141732283472" top="0.74803149606299213" bottom="0.74803149606299213" header="0.31496062992125984" footer="0.31496062992125984"/>
  <pageSetup scale="32" orientation="landscape" r:id="rId1"/>
  <rowBreaks count="5" manualBreakCount="5">
    <brk id="13" max="12" man="1"/>
    <brk id="22" max="12" man="1"/>
    <brk id="28" max="12" man="1"/>
    <brk id="42" max="12" man="1"/>
    <brk id="48" max="14" man="1"/>
  </rowBreaks>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I71"/>
  <sheetViews>
    <sheetView showGridLines="0" topLeftCell="D1" zoomScale="60" zoomScaleNormal="60" zoomScaleSheetLayoutView="75" workbookViewId="0">
      <pane ySplit="10" topLeftCell="A42" activePane="bottomLeft" state="frozen"/>
      <selection activeCell="B1" sqref="B1"/>
      <selection pane="bottomLeft" activeCell="J44" sqref="J44"/>
    </sheetView>
  </sheetViews>
  <sheetFormatPr baseColWidth="10" defaultColWidth="11.5703125" defaultRowHeight="17.25" x14ac:dyDescent="0.3"/>
  <cols>
    <col min="1" max="1" width="23.5703125" style="11" customWidth="1"/>
    <col min="2" max="2" width="30" style="22" customWidth="1"/>
    <col min="3" max="3" width="32.85546875" style="22" customWidth="1"/>
    <col min="4" max="4" width="28.85546875" style="33" customWidth="1"/>
    <col min="5" max="6" width="15.140625" style="22" customWidth="1"/>
    <col min="7" max="7" width="16.28515625" style="22" customWidth="1"/>
    <col min="8" max="8" width="13.710937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5.140625" style="22" customWidth="1"/>
    <col min="15" max="15" width="158.710937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161"/>
      <c r="B1" s="162"/>
      <c r="C1" s="147" t="s">
        <v>130</v>
      </c>
      <c r="D1" s="148"/>
      <c r="E1" s="148"/>
      <c r="F1" s="148"/>
      <c r="G1" s="148"/>
      <c r="H1" s="148"/>
      <c r="I1" s="148"/>
      <c r="J1" s="148"/>
      <c r="K1" s="148"/>
      <c r="L1" s="148"/>
      <c r="M1" s="148"/>
      <c r="N1" s="149"/>
      <c r="O1" s="63" t="s">
        <v>26</v>
      </c>
    </row>
    <row r="2" spans="1:23" s="12" customFormat="1" ht="24.75" customHeight="1" x14ac:dyDescent="0.3">
      <c r="A2" s="163"/>
      <c r="B2" s="164"/>
      <c r="C2" s="150"/>
      <c r="D2" s="151"/>
      <c r="E2" s="151"/>
      <c r="F2" s="151"/>
      <c r="G2" s="151"/>
      <c r="H2" s="151"/>
      <c r="I2" s="151"/>
      <c r="J2" s="151"/>
      <c r="K2" s="151"/>
      <c r="L2" s="151"/>
      <c r="M2" s="151"/>
      <c r="N2" s="152"/>
      <c r="O2" s="10" t="s">
        <v>41</v>
      </c>
    </row>
    <row r="3" spans="1:23" s="12" customFormat="1" ht="22.5" customHeight="1" x14ac:dyDescent="0.3">
      <c r="A3" s="165"/>
      <c r="B3" s="166"/>
      <c r="C3" s="153"/>
      <c r="D3" s="154"/>
      <c r="E3" s="154"/>
      <c r="F3" s="154"/>
      <c r="G3" s="154"/>
      <c r="H3" s="154"/>
      <c r="I3" s="154"/>
      <c r="J3" s="154"/>
      <c r="K3" s="154"/>
      <c r="L3" s="154"/>
      <c r="M3" s="154"/>
      <c r="N3" s="155"/>
      <c r="O3" s="13" t="s">
        <v>40</v>
      </c>
    </row>
    <row r="4" spans="1:23" s="12" customFormat="1" ht="15.75" customHeight="1" x14ac:dyDescent="0.3">
      <c r="B4" s="173"/>
      <c r="C4" s="173"/>
      <c r="D4" s="173"/>
      <c r="E4" s="173"/>
      <c r="F4" s="173"/>
      <c r="G4" s="173"/>
      <c r="H4" s="173"/>
      <c r="I4" s="173"/>
      <c r="J4" s="173"/>
      <c r="K4" s="173"/>
      <c r="L4" s="173"/>
      <c r="M4" s="173"/>
      <c r="N4" s="173"/>
      <c r="O4" s="173"/>
    </row>
    <row r="5" spans="1:23" s="12" customFormat="1" ht="29.45" customHeight="1" x14ac:dyDescent="0.3">
      <c r="A5" s="187" t="s">
        <v>159</v>
      </c>
      <c r="B5" s="187"/>
      <c r="C5" s="187"/>
      <c r="D5" s="187"/>
      <c r="E5" s="187"/>
      <c r="F5" s="187"/>
      <c r="G5" s="187"/>
      <c r="H5" s="187"/>
      <c r="I5" s="187"/>
      <c r="J5" s="187"/>
      <c r="K5" s="187"/>
      <c r="L5" s="187"/>
      <c r="M5" s="187"/>
      <c r="N5" s="187"/>
      <c r="O5" s="187"/>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175" t="s">
        <v>276</v>
      </c>
      <c r="B7" s="175"/>
      <c r="C7" s="175"/>
      <c r="D7" s="175"/>
      <c r="E7" s="175"/>
      <c r="F7" s="175"/>
      <c r="G7" s="175"/>
      <c r="H7" s="175"/>
      <c r="I7" s="175"/>
      <c r="J7" s="175"/>
      <c r="K7" s="175"/>
      <c r="L7" s="175"/>
      <c r="M7" s="175"/>
      <c r="N7" s="175"/>
      <c r="O7" s="175"/>
      <c r="P7" s="175"/>
      <c r="Q7" s="175"/>
      <c r="R7" s="175"/>
      <c r="S7" s="175"/>
      <c r="T7" s="175"/>
      <c r="U7" s="175"/>
      <c r="V7" s="175"/>
      <c r="W7" s="175"/>
    </row>
    <row r="8" spans="1:23" s="12" customFormat="1" ht="25.5" x14ac:dyDescent="0.3">
      <c r="A8" s="74"/>
      <c r="B8" s="21"/>
      <c r="C8" s="21"/>
      <c r="D8" s="21"/>
      <c r="E8" s="20"/>
      <c r="F8" s="20"/>
      <c r="G8" s="20"/>
      <c r="H8" s="20"/>
      <c r="I8" s="20"/>
      <c r="J8" s="20"/>
      <c r="K8" s="20"/>
      <c r="L8" s="20"/>
      <c r="M8" s="21"/>
      <c r="N8" s="21"/>
      <c r="O8" s="74"/>
      <c r="P8" s="74"/>
      <c r="Q8" s="74"/>
      <c r="R8" s="74"/>
      <c r="S8" s="74"/>
      <c r="T8" s="74"/>
      <c r="U8" s="74"/>
      <c r="V8" s="74"/>
      <c r="W8" s="74"/>
    </row>
    <row r="9" spans="1:23" s="15" customFormat="1" ht="28.5" customHeight="1" x14ac:dyDescent="0.3">
      <c r="A9" s="192" t="s">
        <v>0</v>
      </c>
      <c r="B9" s="192" t="s">
        <v>1</v>
      </c>
      <c r="C9" s="192" t="s">
        <v>2</v>
      </c>
      <c r="D9" s="192" t="s">
        <v>27</v>
      </c>
      <c r="E9" s="194" t="s">
        <v>28</v>
      </c>
      <c r="F9" s="194"/>
      <c r="G9" s="194"/>
      <c r="H9" s="194"/>
      <c r="I9" s="194"/>
      <c r="J9" s="194"/>
      <c r="K9" s="194"/>
      <c r="L9" s="194"/>
      <c r="M9" s="188" t="s">
        <v>10</v>
      </c>
      <c r="N9" s="188" t="s">
        <v>160</v>
      </c>
      <c r="O9" s="190" t="s">
        <v>192</v>
      </c>
    </row>
    <row r="10" spans="1:23" ht="36.75" customHeight="1" x14ac:dyDescent="0.3">
      <c r="A10" s="193"/>
      <c r="B10" s="193"/>
      <c r="C10" s="193"/>
      <c r="D10" s="193"/>
      <c r="E10" s="81" t="s">
        <v>29</v>
      </c>
      <c r="F10" s="82" t="s">
        <v>30</v>
      </c>
      <c r="G10" s="81" t="s">
        <v>31</v>
      </c>
      <c r="H10" s="82" t="s">
        <v>32</v>
      </c>
      <c r="I10" s="81" t="s">
        <v>33</v>
      </c>
      <c r="J10" s="82" t="s">
        <v>34</v>
      </c>
      <c r="K10" s="81" t="s">
        <v>35</v>
      </c>
      <c r="L10" s="82" t="s">
        <v>36</v>
      </c>
      <c r="M10" s="189"/>
      <c r="N10" s="189"/>
      <c r="O10" s="191"/>
    </row>
    <row r="11" spans="1:23" s="30" customFormat="1" ht="45.75" customHeight="1" x14ac:dyDescent="0.25">
      <c r="A11" s="195" t="s">
        <v>194</v>
      </c>
      <c r="B11" s="195" t="s">
        <v>195</v>
      </c>
      <c r="C11" s="195" t="s">
        <v>199</v>
      </c>
      <c r="D11" s="78" t="s">
        <v>203</v>
      </c>
      <c r="E11" s="83">
        <v>0</v>
      </c>
      <c r="F11" s="78"/>
      <c r="G11" s="83">
        <v>0.2</v>
      </c>
      <c r="H11" s="78"/>
      <c r="I11" s="83">
        <v>0.4</v>
      </c>
      <c r="J11" s="78"/>
      <c r="K11" s="83">
        <v>1</v>
      </c>
      <c r="L11" s="78"/>
      <c r="M11" s="75"/>
      <c r="N11" s="75"/>
      <c r="O11" s="73"/>
    </row>
    <row r="12" spans="1:23" s="30" customFormat="1" ht="45.75" customHeight="1" x14ac:dyDescent="0.25">
      <c r="A12" s="197"/>
      <c r="B12" s="196"/>
      <c r="C12" s="196"/>
      <c r="D12" s="78" t="s">
        <v>204</v>
      </c>
      <c r="E12" s="83">
        <v>0</v>
      </c>
      <c r="F12" s="78"/>
      <c r="G12" s="83">
        <v>0.2</v>
      </c>
      <c r="H12" s="78"/>
      <c r="I12" s="83">
        <v>0.4</v>
      </c>
      <c r="J12" s="78"/>
      <c r="K12" s="83">
        <v>1</v>
      </c>
      <c r="L12" s="78"/>
      <c r="M12" s="78"/>
      <c r="N12" s="78"/>
      <c r="O12" s="77"/>
    </row>
    <row r="13" spans="1:23" s="30" customFormat="1" ht="101.25" customHeight="1" x14ac:dyDescent="0.25">
      <c r="A13" s="197"/>
      <c r="B13" s="195" t="s">
        <v>196</v>
      </c>
      <c r="C13" s="195" t="s">
        <v>200</v>
      </c>
      <c r="D13" s="79" t="s">
        <v>205</v>
      </c>
      <c r="E13" s="84">
        <v>7.0000000000000007E-2</v>
      </c>
      <c r="F13" s="75"/>
      <c r="G13" s="84">
        <v>0.22</v>
      </c>
      <c r="H13" s="75"/>
      <c r="I13" s="84">
        <v>0.46</v>
      </c>
      <c r="J13" s="75"/>
      <c r="K13" s="84">
        <v>0.77</v>
      </c>
      <c r="L13" s="78"/>
      <c r="M13" s="75"/>
      <c r="N13" s="80"/>
      <c r="O13" s="73"/>
    </row>
    <row r="14" spans="1:23" s="30" customFormat="1" ht="105" customHeight="1" x14ac:dyDescent="0.25">
      <c r="A14" s="197"/>
      <c r="B14" s="196"/>
      <c r="C14" s="196"/>
      <c r="D14" s="79" t="s">
        <v>206</v>
      </c>
      <c r="E14" s="84">
        <v>1</v>
      </c>
      <c r="F14" s="78"/>
      <c r="G14" s="84">
        <v>1</v>
      </c>
      <c r="H14" s="78"/>
      <c r="I14" s="84">
        <v>1</v>
      </c>
      <c r="J14" s="78"/>
      <c r="K14" s="84">
        <v>1</v>
      </c>
      <c r="L14" s="78"/>
      <c r="M14" s="78"/>
      <c r="N14" s="80"/>
      <c r="O14" s="77"/>
    </row>
    <row r="15" spans="1:23" s="30" customFormat="1" ht="100.5" customHeight="1" x14ac:dyDescent="0.25">
      <c r="A15" s="197"/>
      <c r="B15" s="199" t="s">
        <v>197</v>
      </c>
      <c r="C15" s="195" t="s">
        <v>202</v>
      </c>
      <c r="D15" s="79" t="s">
        <v>207</v>
      </c>
      <c r="E15" s="85">
        <v>0</v>
      </c>
      <c r="F15" s="78"/>
      <c r="G15" s="85">
        <v>1</v>
      </c>
      <c r="H15" s="78"/>
      <c r="I15" s="85">
        <v>3</v>
      </c>
      <c r="J15" s="78"/>
      <c r="K15" s="85">
        <v>11</v>
      </c>
      <c r="L15" s="78"/>
      <c r="M15" s="75"/>
      <c r="N15" s="80"/>
      <c r="O15" s="73"/>
    </row>
    <row r="16" spans="1:23" s="30" customFormat="1" ht="72.75" customHeight="1" x14ac:dyDescent="0.25">
      <c r="A16" s="197"/>
      <c r="B16" s="200"/>
      <c r="C16" s="196"/>
      <c r="D16" s="79" t="s">
        <v>208</v>
      </c>
      <c r="E16" s="85">
        <v>0</v>
      </c>
      <c r="F16" s="78"/>
      <c r="G16" s="85">
        <v>0</v>
      </c>
      <c r="H16" s="78"/>
      <c r="I16" s="85">
        <v>0</v>
      </c>
      <c r="J16" s="78"/>
      <c r="K16" s="85">
        <v>23</v>
      </c>
      <c r="L16" s="78"/>
      <c r="M16" s="78"/>
      <c r="N16" s="80"/>
      <c r="O16" s="77"/>
    </row>
    <row r="17" spans="1:19" s="30" customFormat="1" ht="74.25" customHeight="1" x14ac:dyDescent="0.25">
      <c r="A17" s="197"/>
      <c r="B17" s="199" t="s">
        <v>198</v>
      </c>
      <c r="C17" s="195" t="s">
        <v>201</v>
      </c>
      <c r="D17" s="78" t="s">
        <v>209</v>
      </c>
      <c r="E17" s="83">
        <v>0</v>
      </c>
      <c r="F17" s="42"/>
      <c r="G17" s="83">
        <v>0.2</v>
      </c>
      <c r="H17" s="42"/>
      <c r="I17" s="83">
        <v>0.2</v>
      </c>
      <c r="J17" s="42"/>
      <c r="K17" s="83">
        <v>1</v>
      </c>
      <c r="L17" s="42"/>
      <c r="M17" s="75"/>
      <c r="N17" s="36"/>
      <c r="O17" s="77"/>
    </row>
    <row r="18" spans="1:19" s="30" customFormat="1" ht="106.5" customHeight="1" x14ac:dyDescent="0.25">
      <c r="A18" s="196"/>
      <c r="B18" s="200"/>
      <c r="C18" s="196"/>
      <c r="D18" s="78" t="s">
        <v>210</v>
      </c>
      <c r="E18" s="86">
        <v>0</v>
      </c>
      <c r="F18" s="42"/>
      <c r="G18" s="87">
        <v>0.2</v>
      </c>
      <c r="H18" s="42"/>
      <c r="I18" s="87">
        <v>0.2</v>
      </c>
      <c r="J18" s="42"/>
      <c r="K18" s="86">
        <v>1</v>
      </c>
      <c r="L18" s="42"/>
      <c r="M18" s="78"/>
      <c r="N18" s="36"/>
      <c r="O18" s="77"/>
    </row>
    <row r="19" spans="1:19" s="30" customFormat="1" ht="63" customHeight="1" x14ac:dyDescent="0.25">
      <c r="A19" s="195" t="s">
        <v>193</v>
      </c>
      <c r="B19" s="199" t="s">
        <v>211</v>
      </c>
      <c r="C19" s="195" t="s">
        <v>212</v>
      </c>
      <c r="D19" s="78" t="s">
        <v>213</v>
      </c>
      <c r="E19" s="85">
        <v>0</v>
      </c>
      <c r="F19" s="75"/>
      <c r="G19" s="85">
        <v>0</v>
      </c>
      <c r="H19" s="75"/>
      <c r="I19" s="85">
        <v>0</v>
      </c>
      <c r="J19" s="75"/>
      <c r="K19" s="85">
        <v>178</v>
      </c>
      <c r="L19" s="78"/>
      <c r="M19" s="75"/>
      <c r="N19" s="80"/>
      <c r="O19" s="43"/>
    </row>
    <row r="20" spans="1:19" s="30" customFormat="1" ht="62.25" customHeight="1" x14ac:dyDescent="0.25">
      <c r="A20" s="197"/>
      <c r="B20" s="201"/>
      <c r="C20" s="197"/>
      <c r="D20" s="88" t="s">
        <v>214</v>
      </c>
      <c r="E20" s="85"/>
      <c r="F20" s="75"/>
      <c r="G20" s="85"/>
      <c r="H20" s="75"/>
      <c r="I20" s="85"/>
      <c r="J20" s="75"/>
      <c r="K20" s="85"/>
      <c r="L20" s="78"/>
      <c r="M20" s="75"/>
      <c r="N20" s="80"/>
      <c r="O20" s="73"/>
    </row>
    <row r="21" spans="1:19" s="30" customFormat="1" ht="79.5" customHeight="1" x14ac:dyDescent="0.25">
      <c r="A21" s="197"/>
      <c r="B21" s="78" t="s">
        <v>215</v>
      </c>
      <c r="C21" s="197"/>
      <c r="D21" s="78" t="s">
        <v>216</v>
      </c>
      <c r="E21" s="85">
        <v>0</v>
      </c>
      <c r="F21" s="75"/>
      <c r="G21" s="85">
        <v>0</v>
      </c>
      <c r="H21" s="75"/>
      <c r="I21" s="85">
        <v>0</v>
      </c>
      <c r="J21" s="75"/>
      <c r="K21" s="85">
        <v>15</v>
      </c>
      <c r="L21" s="78"/>
      <c r="M21" s="75"/>
      <c r="N21" s="80"/>
      <c r="O21" s="73"/>
    </row>
    <row r="22" spans="1:19" s="30" customFormat="1" ht="96" customHeight="1" x14ac:dyDescent="0.25">
      <c r="A22" s="197"/>
      <c r="B22" s="195" t="s">
        <v>217</v>
      </c>
      <c r="C22" s="197"/>
      <c r="D22" s="78" t="s">
        <v>218</v>
      </c>
      <c r="E22" s="85">
        <v>1920</v>
      </c>
      <c r="F22" s="75"/>
      <c r="G22" s="85">
        <v>4800</v>
      </c>
      <c r="H22" s="75"/>
      <c r="I22" s="85">
        <v>9840</v>
      </c>
      <c r="J22" s="75"/>
      <c r="K22" s="85">
        <v>12000</v>
      </c>
      <c r="L22" s="78"/>
      <c r="M22" s="75"/>
      <c r="N22" s="44"/>
      <c r="O22" s="158"/>
    </row>
    <row r="23" spans="1:19" s="30" customFormat="1" ht="65.25" customHeight="1" x14ac:dyDescent="0.25">
      <c r="A23" s="196"/>
      <c r="B23" s="196"/>
      <c r="C23" s="196"/>
      <c r="D23" s="78" t="s">
        <v>219</v>
      </c>
      <c r="E23" s="85">
        <v>0</v>
      </c>
      <c r="F23" s="75"/>
      <c r="G23" s="85">
        <v>0</v>
      </c>
      <c r="H23" s="75"/>
      <c r="I23" s="85">
        <v>0</v>
      </c>
      <c r="J23" s="75"/>
      <c r="K23" s="85">
        <v>0.88</v>
      </c>
      <c r="L23" s="78"/>
      <c r="M23" s="75"/>
      <c r="N23" s="80"/>
      <c r="O23" s="158"/>
    </row>
    <row r="24" spans="1:19" s="30" customFormat="1" ht="139.5" customHeight="1" x14ac:dyDescent="0.25">
      <c r="A24" s="195" t="s">
        <v>220</v>
      </c>
      <c r="B24" s="79" t="s">
        <v>222</v>
      </c>
      <c r="C24" s="195" t="s">
        <v>221</v>
      </c>
      <c r="D24" s="78" t="s">
        <v>223</v>
      </c>
      <c r="E24" s="85">
        <v>0</v>
      </c>
      <c r="F24" s="75"/>
      <c r="G24" s="85">
        <v>0</v>
      </c>
      <c r="H24" s="75"/>
      <c r="I24" s="85">
        <v>0</v>
      </c>
      <c r="J24" s="75"/>
      <c r="K24" s="85">
        <v>3500</v>
      </c>
      <c r="L24" s="78"/>
      <c r="M24" s="75"/>
      <c r="N24" s="44"/>
      <c r="O24" s="73"/>
      <c r="P24" s="179"/>
    </row>
    <row r="25" spans="1:19" s="30" customFormat="1" ht="107.25" customHeight="1" x14ac:dyDescent="0.25">
      <c r="A25" s="197"/>
      <c r="B25" s="79" t="s">
        <v>224</v>
      </c>
      <c r="C25" s="196"/>
      <c r="D25" s="78" t="s">
        <v>225</v>
      </c>
      <c r="E25" s="85">
        <v>0</v>
      </c>
      <c r="F25" s="75"/>
      <c r="G25" s="85">
        <v>0</v>
      </c>
      <c r="H25" s="75"/>
      <c r="I25" s="85">
        <v>70</v>
      </c>
      <c r="J25" s="75"/>
      <c r="K25" s="85">
        <v>680</v>
      </c>
      <c r="L25" s="78"/>
      <c r="M25" s="75"/>
      <c r="N25" s="44"/>
      <c r="O25" s="73"/>
      <c r="P25" s="179"/>
    </row>
    <row r="26" spans="1:19" s="30" customFormat="1" ht="80.25" customHeight="1" x14ac:dyDescent="0.25">
      <c r="A26" s="197"/>
      <c r="B26" s="195" t="s">
        <v>226</v>
      </c>
      <c r="C26" s="195" t="s">
        <v>5</v>
      </c>
      <c r="D26" s="78" t="s">
        <v>227</v>
      </c>
      <c r="E26" s="85">
        <v>0</v>
      </c>
      <c r="F26" s="75"/>
      <c r="G26" s="85">
        <v>160</v>
      </c>
      <c r="H26" s="75"/>
      <c r="I26" s="85">
        <v>160</v>
      </c>
      <c r="J26" s="75"/>
      <c r="K26" s="85">
        <v>930</v>
      </c>
      <c r="L26" s="78"/>
      <c r="M26" s="75"/>
      <c r="N26" s="80"/>
      <c r="O26" s="73"/>
    </row>
    <row r="27" spans="1:19" s="30" customFormat="1" ht="80.25" customHeight="1" x14ac:dyDescent="0.25">
      <c r="A27" s="197"/>
      <c r="B27" s="197"/>
      <c r="C27" s="197"/>
      <c r="D27" s="78" t="s">
        <v>228</v>
      </c>
      <c r="E27" s="86">
        <v>0</v>
      </c>
      <c r="F27" s="42"/>
      <c r="G27" s="86">
        <v>1404</v>
      </c>
      <c r="H27" s="42"/>
      <c r="I27" s="86">
        <v>1404</v>
      </c>
      <c r="J27" s="42"/>
      <c r="K27" s="86">
        <v>1965</v>
      </c>
      <c r="L27" s="78"/>
      <c r="M27" s="75"/>
      <c r="N27" s="44"/>
      <c r="O27" s="170"/>
      <c r="S27" s="31"/>
    </row>
    <row r="28" spans="1:19" s="16" customFormat="1" ht="91.5" customHeight="1" x14ac:dyDescent="0.3">
      <c r="A28" s="196"/>
      <c r="B28" s="196"/>
      <c r="C28" s="196"/>
      <c r="D28" s="78" t="s">
        <v>229</v>
      </c>
      <c r="E28" s="86">
        <v>0</v>
      </c>
      <c r="F28" s="42"/>
      <c r="G28" s="86">
        <v>0</v>
      </c>
      <c r="H28" s="42"/>
      <c r="I28" s="86">
        <v>0</v>
      </c>
      <c r="J28" s="42"/>
      <c r="K28" s="86">
        <v>200</v>
      </c>
      <c r="L28" s="78"/>
      <c r="M28" s="75"/>
      <c r="N28" s="44"/>
      <c r="O28" s="171"/>
      <c r="S28" s="17"/>
    </row>
    <row r="29" spans="1:19" s="16" customFormat="1" ht="99" customHeight="1" x14ac:dyDescent="0.3">
      <c r="A29" s="195" t="s">
        <v>230</v>
      </c>
      <c r="B29" s="195" t="s">
        <v>231</v>
      </c>
      <c r="C29" s="195" t="s">
        <v>16</v>
      </c>
      <c r="D29" s="78" t="s">
        <v>232</v>
      </c>
      <c r="E29" s="86">
        <v>0</v>
      </c>
      <c r="F29" s="42"/>
      <c r="G29" s="86">
        <v>0</v>
      </c>
      <c r="H29" s="75"/>
      <c r="I29" s="86">
        <v>0</v>
      </c>
      <c r="J29" s="75"/>
      <c r="K29" s="86">
        <v>600</v>
      </c>
      <c r="L29" s="78"/>
      <c r="M29" s="42"/>
      <c r="N29" s="44"/>
      <c r="O29" s="45"/>
      <c r="S29" s="17"/>
    </row>
    <row r="30" spans="1:19" s="16" customFormat="1" ht="64.5" customHeight="1" x14ac:dyDescent="0.3">
      <c r="A30" s="197"/>
      <c r="B30" s="196"/>
      <c r="C30" s="197"/>
      <c r="D30" s="78" t="s">
        <v>233</v>
      </c>
      <c r="E30" s="86">
        <v>0</v>
      </c>
      <c r="F30" s="42"/>
      <c r="G30" s="86">
        <v>0</v>
      </c>
      <c r="H30" s="46"/>
      <c r="I30" s="86">
        <v>0</v>
      </c>
      <c r="J30" s="46"/>
      <c r="K30" s="86">
        <v>479</v>
      </c>
      <c r="L30" s="47"/>
      <c r="M30" s="75"/>
      <c r="N30" s="44"/>
      <c r="O30" s="45"/>
      <c r="S30" s="17"/>
    </row>
    <row r="31" spans="1:19" s="16" customFormat="1" ht="132" customHeight="1" x14ac:dyDescent="0.3">
      <c r="A31" s="197"/>
      <c r="B31" s="195" t="s">
        <v>234</v>
      </c>
      <c r="C31" s="197"/>
      <c r="D31" s="78" t="s">
        <v>235</v>
      </c>
      <c r="E31" s="85">
        <v>0</v>
      </c>
      <c r="F31" s="75"/>
      <c r="G31" s="85">
        <v>0</v>
      </c>
      <c r="H31" s="75"/>
      <c r="I31" s="85">
        <v>0</v>
      </c>
      <c r="J31" s="75"/>
      <c r="K31" s="85">
        <v>10</v>
      </c>
      <c r="L31" s="78"/>
      <c r="M31" s="75"/>
      <c r="N31" s="80"/>
      <c r="O31" s="73"/>
      <c r="S31" s="17"/>
    </row>
    <row r="32" spans="1:19" s="16" customFormat="1" ht="85.5" customHeight="1" x14ac:dyDescent="0.3">
      <c r="A32" s="197"/>
      <c r="B32" s="197"/>
      <c r="C32" s="197"/>
      <c r="D32" s="88" t="s">
        <v>214</v>
      </c>
      <c r="E32" s="85"/>
      <c r="F32" s="75"/>
      <c r="G32" s="85"/>
      <c r="H32" s="75"/>
      <c r="I32" s="85"/>
      <c r="J32" s="75"/>
      <c r="K32" s="85"/>
      <c r="L32" s="78"/>
      <c r="M32" s="75"/>
      <c r="N32" s="80"/>
      <c r="O32" s="158"/>
      <c r="S32" s="17"/>
    </row>
    <row r="33" spans="1:19" s="16" customFormat="1" ht="59.25" customHeight="1" x14ac:dyDescent="0.3">
      <c r="A33" s="197"/>
      <c r="B33" s="196"/>
      <c r="C33" s="197"/>
      <c r="D33" s="78" t="s">
        <v>236</v>
      </c>
      <c r="E33" s="85">
        <v>0</v>
      </c>
      <c r="F33" s="75"/>
      <c r="G33" s="85">
        <v>0</v>
      </c>
      <c r="H33" s="75"/>
      <c r="I33" s="85">
        <v>0</v>
      </c>
      <c r="J33" s="75"/>
      <c r="K33" s="85">
        <v>5</v>
      </c>
      <c r="L33" s="78"/>
      <c r="M33" s="75"/>
      <c r="N33" s="80"/>
      <c r="O33" s="158"/>
      <c r="S33" s="17"/>
    </row>
    <row r="34" spans="1:19" s="23" customFormat="1" ht="80.25" customHeight="1" x14ac:dyDescent="0.25">
      <c r="A34" s="197"/>
      <c r="B34" s="78" t="s">
        <v>237</v>
      </c>
      <c r="C34" s="197"/>
      <c r="D34" s="78" t="s">
        <v>238</v>
      </c>
      <c r="E34" s="85">
        <v>0</v>
      </c>
      <c r="F34" s="75"/>
      <c r="G34" s="85">
        <v>0</v>
      </c>
      <c r="H34" s="75"/>
      <c r="I34" s="85">
        <v>0</v>
      </c>
      <c r="J34" s="75"/>
      <c r="K34" s="85">
        <v>500</v>
      </c>
      <c r="L34" s="78"/>
      <c r="M34" s="75"/>
      <c r="N34" s="80"/>
      <c r="O34" s="73"/>
    </row>
    <row r="35" spans="1:19" s="16" customFormat="1" ht="101.25" customHeight="1" x14ac:dyDescent="0.3">
      <c r="A35" s="197"/>
      <c r="B35" s="195" t="s">
        <v>239</v>
      </c>
      <c r="C35" s="197"/>
      <c r="D35" s="78" t="s">
        <v>240</v>
      </c>
      <c r="E35" s="85">
        <v>0</v>
      </c>
      <c r="F35" s="75"/>
      <c r="G35" s="85">
        <v>0</v>
      </c>
      <c r="H35" s="75"/>
      <c r="I35" s="85">
        <v>0</v>
      </c>
      <c r="J35" s="75"/>
      <c r="K35" s="85">
        <v>12</v>
      </c>
      <c r="L35" s="78"/>
      <c r="M35" s="75"/>
      <c r="N35" s="80"/>
      <c r="O35" s="73"/>
    </row>
    <row r="36" spans="1:19" s="16" customFormat="1" ht="105.75" customHeight="1" x14ac:dyDescent="0.3">
      <c r="A36" s="196"/>
      <c r="B36" s="196"/>
      <c r="C36" s="196"/>
      <c r="D36" s="78" t="s">
        <v>241</v>
      </c>
      <c r="E36" s="85">
        <v>0</v>
      </c>
      <c r="F36" s="75"/>
      <c r="G36" s="85">
        <v>0</v>
      </c>
      <c r="H36" s="75"/>
      <c r="I36" s="85">
        <v>0</v>
      </c>
      <c r="J36" s="75"/>
      <c r="K36" s="85">
        <v>6</v>
      </c>
      <c r="L36" s="78"/>
      <c r="M36" s="75"/>
      <c r="N36" s="80"/>
      <c r="O36" s="45"/>
    </row>
    <row r="37" spans="1:19" s="16" customFormat="1" ht="68.25" customHeight="1" x14ac:dyDescent="0.3">
      <c r="A37" s="195" t="s">
        <v>242</v>
      </c>
      <c r="B37" s="195" t="s">
        <v>243</v>
      </c>
      <c r="C37" s="195" t="s">
        <v>221</v>
      </c>
      <c r="D37" s="78" t="s">
        <v>244</v>
      </c>
      <c r="E37" s="85">
        <v>1</v>
      </c>
      <c r="F37" s="75"/>
      <c r="G37" s="85">
        <v>11</v>
      </c>
      <c r="H37" s="75"/>
      <c r="I37" s="85">
        <v>17</v>
      </c>
      <c r="J37" s="75"/>
      <c r="K37" s="85">
        <v>25</v>
      </c>
      <c r="L37" s="78"/>
      <c r="M37" s="75"/>
      <c r="N37" s="44"/>
      <c r="O37" s="73"/>
    </row>
    <row r="38" spans="1:19" s="23" customFormat="1" ht="41.25" customHeight="1" x14ac:dyDescent="0.25">
      <c r="A38" s="197"/>
      <c r="B38" s="197"/>
      <c r="C38" s="197"/>
      <c r="D38" s="78" t="s">
        <v>245</v>
      </c>
      <c r="E38" s="85">
        <v>125</v>
      </c>
      <c r="F38" s="75"/>
      <c r="G38" s="85">
        <v>2250</v>
      </c>
      <c r="H38" s="75"/>
      <c r="I38" s="85">
        <v>3000</v>
      </c>
      <c r="J38" s="75"/>
      <c r="K38" s="85">
        <v>4000</v>
      </c>
      <c r="L38" s="78"/>
      <c r="M38" s="75"/>
      <c r="N38" s="80"/>
      <c r="O38" s="158"/>
      <c r="P38" s="34"/>
    </row>
    <row r="39" spans="1:19" s="23" customFormat="1" ht="78.75" customHeight="1" x14ac:dyDescent="0.25">
      <c r="A39" s="197"/>
      <c r="B39" s="196"/>
      <c r="C39" s="197"/>
      <c r="D39" s="78" t="s">
        <v>246</v>
      </c>
      <c r="E39" s="83">
        <v>0</v>
      </c>
      <c r="F39" s="41"/>
      <c r="G39" s="83">
        <v>0.25</v>
      </c>
      <c r="H39" s="75"/>
      <c r="I39" s="83">
        <v>0.25</v>
      </c>
      <c r="J39" s="75"/>
      <c r="K39" s="83">
        <v>0.65</v>
      </c>
      <c r="L39" s="78"/>
      <c r="M39" s="75"/>
      <c r="N39" s="80"/>
      <c r="O39" s="158"/>
    </row>
    <row r="40" spans="1:19" s="16" customFormat="1" ht="79.5" customHeight="1" x14ac:dyDescent="0.3">
      <c r="A40" s="197"/>
      <c r="B40" s="195" t="s">
        <v>247</v>
      </c>
      <c r="C40" s="197"/>
      <c r="D40" s="78" t="s">
        <v>248</v>
      </c>
      <c r="E40" s="85">
        <v>0</v>
      </c>
      <c r="F40" s="75"/>
      <c r="G40" s="85">
        <v>0</v>
      </c>
      <c r="H40" s="75"/>
      <c r="I40" s="85">
        <v>0</v>
      </c>
      <c r="J40" s="75"/>
      <c r="K40" s="85">
        <v>10</v>
      </c>
      <c r="L40" s="78"/>
      <c r="M40" s="75"/>
      <c r="N40" s="44"/>
      <c r="O40" s="49"/>
    </row>
    <row r="41" spans="1:19" s="16" customFormat="1" ht="71.25" customHeight="1" x14ac:dyDescent="0.3">
      <c r="A41" s="196"/>
      <c r="B41" s="196"/>
      <c r="C41" s="196"/>
      <c r="D41" s="78" t="s">
        <v>249</v>
      </c>
      <c r="E41" s="84">
        <v>1</v>
      </c>
      <c r="F41" s="65"/>
      <c r="G41" s="84">
        <v>1</v>
      </c>
      <c r="H41" s="41"/>
      <c r="I41" s="84">
        <v>1</v>
      </c>
      <c r="J41" s="41"/>
      <c r="K41" s="84">
        <v>1</v>
      </c>
      <c r="L41" s="78"/>
      <c r="M41" s="75"/>
      <c r="N41" s="80"/>
      <c r="O41" s="45"/>
    </row>
    <row r="42" spans="1:19" s="16" customFormat="1" ht="114" customHeight="1" x14ac:dyDescent="0.3">
      <c r="A42" s="195" t="s">
        <v>250</v>
      </c>
      <c r="B42" s="195" t="s">
        <v>252</v>
      </c>
      <c r="C42" s="195" t="s">
        <v>251</v>
      </c>
      <c r="D42" s="78" t="s">
        <v>253</v>
      </c>
      <c r="E42" s="85">
        <v>0</v>
      </c>
      <c r="F42" s="78">
        <v>0</v>
      </c>
      <c r="G42" s="85">
        <v>0</v>
      </c>
      <c r="H42" s="78"/>
      <c r="I42" s="85">
        <v>0</v>
      </c>
      <c r="J42" s="78"/>
      <c r="K42" s="85">
        <v>4</v>
      </c>
      <c r="L42" s="78"/>
      <c r="M42" s="75"/>
      <c r="N42" s="80"/>
      <c r="O42" s="183" t="s">
        <v>283</v>
      </c>
    </row>
    <row r="43" spans="1:19" s="16" customFormat="1" ht="102.75" customHeight="1" x14ac:dyDescent="0.3">
      <c r="A43" s="197"/>
      <c r="B43" s="197"/>
      <c r="C43" s="197"/>
      <c r="D43" s="78" t="s">
        <v>254</v>
      </c>
      <c r="E43" s="85">
        <v>0</v>
      </c>
      <c r="F43" s="75">
        <v>0</v>
      </c>
      <c r="G43" s="85">
        <v>5</v>
      </c>
      <c r="H43" s="41"/>
      <c r="I43" s="85">
        <v>5</v>
      </c>
      <c r="J43" s="41"/>
      <c r="K43" s="85">
        <v>10</v>
      </c>
      <c r="L43" s="41"/>
      <c r="M43" s="75"/>
      <c r="N43" s="80"/>
      <c r="O43" s="184"/>
    </row>
    <row r="44" spans="1:19" s="16" customFormat="1" ht="95.25" customHeight="1" x14ac:dyDescent="0.3">
      <c r="A44" s="196"/>
      <c r="B44" s="196"/>
      <c r="C44" s="196"/>
      <c r="D44" s="78" t="s">
        <v>255</v>
      </c>
      <c r="E44" s="85">
        <v>23750</v>
      </c>
      <c r="F44" s="78">
        <v>100813</v>
      </c>
      <c r="G44" s="85">
        <v>47500</v>
      </c>
      <c r="H44" s="78"/>
      <c r="I44" s="85">
        <v>71250</v>
      </c>
      <c r="J44" s="78"/>
      <c r="K44" s="85">
        <v>95000</v>
      </c>
      <c r="L44" s="85"/>
      <c r="M44" s="44"/>
      <c r="N44" s="64"/>
      <c r="O44" s="185"/>
    </row>
    <row r="45" spans="1:19" s="23" customFormat="1" ht="117.75" customHeight="1" x14ac:dyDescent="0.25">
      <c r="A45" s="195" t="s">
        <v>256</v>
      </c>
      <c r="B45" s="195" t="s">
        <v>257</v>
      </c>
      <c r="C45" s="195" t="s">
        <v>125</v>
      </c>
      <c r="D45" s="78" t="s">
        <v>258</v>
      </c>
      <c r="E45" s="84">
        <v>1</v>
      </c>
      <c r="F45" s="65">
        <v>1</v>
      </c>
      <c r="G45" s="84">
        <v>1</v>
      </c>
      <c r="H45" s="41"/>
      <c r="I45" s="84">
        <v>1</v>
      </c>
      <c r="J45" s="41"/>
      <c r="K45" s="84">
        <v>1</v>
      </c>
      <c r="L45" s="41"/>
      <c r="M45" s="44"/>
      <c r="N45" s="64"/>
      <c r="O45" s="183" t="s">
        <v>277</v>
      </c>
    </row>
    <row r="46" spans="1:19" s="23" customFormat="1" ht="147.75" customHeight="1" x14ac:dyDescent="0.25">
      <c r="A46" s="197"/>
      <c r="B46" s="196"/>
      <c r="C46" s="196"/>
      <c r="D46" s="78" t="s">
        <v>259</v>
      </c>
      <c r="E46" s="84">
        <v>1</v>
      </c>
      <c r="F46" s="65">
        <v>1</v>
      </c>
      <c r="G46" s="84">
        <v>1</v>
      </c>
      <c r="H46" s="41"/>
      <c r="I46" s="84">
        <v>1</v>
      </c>
      <c r="J46" s="41"/>
      <c r="K46" s="84">
        <v>1</v>
      </c>
      <c r="L46" s="78"/>
      <c r="M46" s="44"/>
      <c r="N46" s="64"/>
      <c r="O46" s="198"/>
    </row>
    <row r="47" spans="1:19" s="16" customFormat="1" ht="157.5" customHeight="1" x14ac:dyDescent="0.3">
      <c r="A47" s="197"/>
      <c r="B47" s="195" t="s">
        <v>260</v>
      </c>
      <c r="C47" s="195" t="s">
        <v>261</v>
      </c>
      <c r="D47" s="78" t="s">
        <v>262</v>
      </c>
      <c r="E47" s="84">
        <v>0.3</v>
      </c>
      <c r="F47" s="71">
        <v>0.45</v>
      </c>
      <c r="G47" s="84">
        <v>0.35</v>
      </c>
      <c r="H47" s="42"/>
      <c r="I47" s="84">
        <v>0.4</v>
      </c>
      <c r="J47" s="42"/>
      <c r="K47" s="84">
        <v>0.45</v>
      </c>
      <c r="L47" s="78"/>
      <c r="M47" s="75"/>
      <c r="N47" s="80"/>
      <c r="O47" s="183" t="s">
        <v>278</v>
      </c>
    </row>
    <row r="48" spans="1:19" s="23" customFormat="1" ht="157.5" customHeight="1" x14ac:dyDescent="0.25">
      <c r="A48" s="197"/>
      <c r="B48" s="197"/>
      <c r="C48" s="197"/>
      <c r="D48" s="78" t="s">
        <v>263</v>
      </c>
      <c r="E48" s="84">
        <v>1</v>
      </c>
      <c r="F48" s="65">
        <v>1</v>
      </c>
      <c r="G48" s="84">
        <v>1</v>
      </c>
      <c r="H48" s="41"/>
      <c r="I48" s="84">
        <v>1</v>
      </c>
      <c r="J48" s="41"/>
      <c r="K48" s="84">
        <v>1</v>
      </c>
      <c r="L48" s="78"/>
      <c r="M48" s="44"/>
      <c r="N48" s="44"/>
      <c r="O48" s="184"/>
    </row>
    <row r="49" spans="1:87" s="16" customFormat="1" ht="150.75" customHeight="1" x14ac:dyDescent="0.3">
      <c r="A49" s="197"/>
      <c r="B49" s="196"/>
      <c r="C49" s="196"/>
      <c r="D49" s="78" t="s">
        <v>259</v>
      </c>
      <c r="E49" s="84">
        <v>1</v>
      </c>
      <c r="F49" s="90">
        <v>0.94</v>
      </c>
      <c r="G49" s="84">
        <v>1</v>
      </c>
      <c r="H49" s="41"/>
      <c r="I49" s="84">
        <v>1</v>
      </c>
      <c r="J49" s="41"/>
      <c r="K49" s="84">
        <v>1</v>
      </c>
      <c r="L49" s="78"/>
      <c r="M49" s="44"/>
      <c r="N49" s="44"/>
      <c r="O49" s="185"/>
    </row>
    <row r="50" spans="1:87" s="23" customFormat="1" ht="108.75" customHeight="1" x14ac:dyDescent="0.25">
      <c r="A50" s="197"/>
      <c r="B50" s="195" t="s">
        <v>264</v>
      </c>
      <c r="C50" s="195" t="s">
        <v>122</v>
      </c>
      <c r="D50" s="78" t="s">
        <v>265</v>
      </c>
      <c r="E50" s="84">
        <v>0.25</v>
      </c>
      <c r="F50" s="41">
        <v>0.28000000000000003</v>
      </c>
      <c r="G50" s="84">
        <v>0.5</v>
      </c>
      <c r="H50" s="75"/>
      <c r="I50" s="84">
        <v>0.75</v>
      </c>
      <c r="J50" s="75"/>
      <c r="K50" s="84">
        <v>1</v>
      </c>
      <c r="L50" s="78"/>
      <c r="M50" s="75"/>
      <c r="N50" s="44"/>
      <c r="O50" s="183" t="s">
        <v>279</v>
      </c>
    </row>
    <row r="51" spans="1:87" s="25" customFormat="1" ht="70.5" customHeight="1" x14ac:dyDescent="0.25">
      <c r="A51" s="197"/>
      <c r="B51" s="197"/>
      <c r="C51" s="197"/>
      <c r="D51" s="78" t="s">
        <v>249</v>
      </c>
      <c r="E51" s="84">
        <v>1</v>
      </c>
      <c r="F51" s="41">
        <v>1</v>
      </c>
      <c r="G51" s="84">
        <v>1</v>
      </c>
      <c r="H51" s="41"/>
      <c r="I51" s="84">
        <v>1</v>
      </c>
      <c r="J51" s="41"/>
      <c r="K51" s="84">
        <v>1</v>
      </c>
      <c r="L51" s="41"/>
      <c r="M51" s="44"/>
      <c r="N51" s="44"/>
      <c r="O51" s="184"/>
    </row>
    <row r="52" spans="1:87" s="23" customFormat="1" ht="78.75" customHeight="1" x14ac:dyDescent="0.25">
      <c r="A52" s="197"/>
      <c r="B52" s="196"/>
      <c r="C52" s="196"/>
      <c r="D52" s="78" t="s">
        <v>266</v>
      </c>
      <c r="E52" s="84">
        <v>1</v>
      </c>
      <c r="F52" s="41">
        <v>1</v>
      </c>
      <c r="G52" s="84">
        <v>1</v>
      </c>
      <c r="H52" s="41"/>
      <c r="I52" s="84">
        <v>1</v>
      </c>
      <c r="J52" s="41"/>
      <c r="K52" s="84">
        <v>1</v>
      </c>
      <c r="L52" s="41"/>
      <c r="M52" s="44"/>
      <c r="N52" s="44"/>
      <c r="O52" s="184"/>
    </row>
    <row r="53" spans="1:87" s="23" customFormat="1" ht="78" customHeight="1" x14ac:dyDescent="0.25">
      <c r="A53" s="197"/>
      <c r="B53" s="195" t="s">
        <v>89</v>
      </c>
      <c r="C53" s="195" t="s">
        <v>121</v>
      </c>
      <c r="D53" s="78" t="s">
        <v>90</v>
      </c>
      <c r="E53" s="84">
        <v>0</v>
      </c>
      <c r="F53" s="41">
        <v>0</v>
      </c>
      <c r="G53" s="84">
        <v>0.84</v>
      </c>
      <c r="H53" s="41"/>
      <c r="I53" s="84">
        <v>0.84</v>
      </c>
      <c r="J53" s="41"/>
      <c r="K53" s="84">
        <v>0.85</v>
      </c>
      <c r="L53" s="41"/>
      <c r="M53" s="44"/>
      <c r="N53" s="44"/>
      <c r="O53" s="184" t="s">
        <v>280</v>
      </c>
    </row>
    <row r="54" spans="1:87" s="23" customFormat="1" ht="30.75" customHeight="1" x14ac:dyDescent="0.25">
      <c r="A54" s="197"/>
      <c r="B54" s="197"/>
      <c r="C54" s="197"/>
      <c r="D54" s="78" t="s">
        <v>249</v>
      </c>
      <c r="E54" s="84">
        <v>1</v>
      </c>
      <c r="F54" s="71">
        <v>0.97</v>
      </c>
      <c r="G54" s="84">
        <v>1</v>
      </c>
      <c r="H54" s="41"/>
      <c r="I54" s="84">
        <v>1</v>
      </c>
      <c r="J54" s="41"/>
      <c r="K54" s="84">
        <v>1</v>
      </c>
      <c r="L54" s="41"/>
      <c r="M54" s="44"/>
      <c r="N54" s="44"/>
      <c r="O54" s="184"/>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23" customFormat="1" ht="30.75" customHeight="1" x14ac:dyDescent="0.25">
      <c r="A55" s="197"/>
      <c r="B55" s="196"/>
      <c r="C55" s="197"/>
      <c r="D55" s="78" t="s">
        <v>266</v>
      </c>
      <c r="E55" s="84">
        <v>1</v>
      </c>
      <c r="F55" s="41">
        <v>1</v>
      </c>
      <c r="G55" s="84">
        <v>1</v>
      </c>
      <c r="H55" s="41"/>
      <c r="I55" s="84">
        <v>1</v>
      </c>
      <c r="J55" s="41"/>
      <c r="K55" s="84">
        <v>1</v>
      </c>
      <c r="L55" s="41"/>
      <c r="M55" s="44"/>
      <c r="N55" s="44"/>
      <c r="O55" s="184"/>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row>
    <row r="56" spans="1:87" s="16" customFormat="1" ht="30.75" customHeight="1" x14ac:dyDescent="0.3">
      <c r="A56" s="197"/>
      <c r="B56" s="78" t="s">
        <v>267</v>
      </c>
      <c r="C56" s="197"/>
      <c r="D56" s="78" t="s">
        <v>268</v>
      </c>
      <c r="E56" s="84">
        <v>1</v>
      </c>
      <c r="F56" s="41">
        <v>1</v>
      </c>
      <c r="G56" s="84">
        <v>1</v>
      </c>
      <c r="H56" s="41"/>
      <c r="I56" s="84">
        <v>1</v>
      </c>
      <c r="J56" s="41"/>
      <c r="K56" s="84">
        <v>1</v>
      </c>
      <c r="L56" s="41"/>
      <c r="M56" s="44"/>
      <c r="N56" s="44"/>
      <c r="O56" s="18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30.75" customHeight="1" x14ac:dyDescent="0.3">
      <c r="A57" s="197"/>
      <c r="B57" s="195" t="s">
        <v>269</v>
      </c>
      <c r="C57" s="197"/>
      <c r="D57" s="78" t="s">
        <v>270</v>
      </c>
      <c r="E57" s="89">
        <v>0.89549999999999996</v>
      </c>
      <c r="F57" s="72"/>
      <c r="G57" s="89">
        <v>0.89800000000000002</v>
      </c>
      <c r="H57" s="75"/>
      <c r="I57" s="89">
        <v>0.90049999999999997</v>
      </c>
      <c r="J57" s="75"/>
      <c r="K57" s="89">
        <v>0.90300000000000002</v>
      </c>
      <c r="L57" s="41"/>
      <c r="M57" s="75"/>
      <c r="N57" s="80"/>
      <c r="O57" s="18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243.75" customHeight="1" x14ac:dyDescent="0.3">
      <c r="A58" s="197"/>
      <c r="B58" s="196"/>
      <c r="C58" s="196"/>
      <c r="D58" s="78" t="s">
        <v>249</v>
      </c>
      <c r="E58" s="84">
        <v>1</v>
      </c>
      <c r="F58" s="41">
        <v>1</v>
      </c>
      <c r="G58" s="84">
        <v>1</v>
      </c>
      <c r="H58" s="41"/>
      <c r="I58" s="84">
        <v>1</v>
      </c>
      <c r="J58" s="41"/>
      <c r="K58" s="84">
        <v>1</v>
      </c>
      <c r="L58" s="41"/>
      <c r="M58" s="44"/>
      <c r="N58" s="44"/>
      <c r="O58" s="185"/>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30.75" customHeight="1" x14ac:dyDescent="0.3">
      <c r="A59" s="197"/>
      <c r="B59" s="195" t="s">
        <v>271</v>
      </c>
      <c r="C59" s="195" t="s">
        <v>123</v>
      </c>
      <c r="D59" s="78" t="s">
        <v>272</v>
      </c>
      <c r="E59" s="84">
        <v>1</v>
      </c>
      <c r="F59" s="41">
        <v>1</v>
      </c>
      <c r="G59" s="84">
        <v>1</v>
      </c>
      <c r="H59" s="41"/>
      <c r="I59" s="84">
        <v>1</v>
      </c>
      <c r="J59" s="41"/>
      <c r="K59" s="84">
        <v>1</v>
      </c>
      <c r="L59" s="41"/>
      <c r="M59" s="75"/>
      <c r="N59" s="80"/>
      <c r="O59" s="184" t="s">
        <v>281</v>
      </c>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30.75" customHeight="1" x14ac:dyDescent="0.3">
      <c r="A60" s="197"/>
      <c r="B60" s="197"/>
      <c r="C60" s="197"/>
      <c r="D60" s="78" t="s">
        <v>273</v>
      </c>
      <c r="E60" s="84">
        <v>0</v>
      </c>
      <c r="F60" s="41">
        <v>0</v>
      </c>
      <c r="G60" s="84">
        <v>0</v>
      </c>
      <c r="H60" s="41"/>
      <c r="I60" s="84">
        <v>0</v>
      </c>
      <c r="J60" s="41"/>
      <c r="K60" s="84">
        <v>0.66</v>
      </c>
      <c r="L60" s="41"/>
      <c r="M60" s="44"/>
      <c r="N60" s="44"/>
      <c r="O60" s="18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16" customFormat="1" ht="30.75" customHeight="1" x14ac:dyDescent="0.3">
      <c r="A61" s="197"/>
      <c r="B61" s="197"/>
      <c r="C61" s="197"/>
      <c r="D61" s="78" t="s">
        <v>129</v>
      </c>
      <c r="E61" s="84">
        <v>0.25</v>
      </c>
      <c r="F61" s="71">
        <v>0.34</v>
      </c>
      <c r="G61" s="84">
        <v>0.5</v>
      </c>
      <c r="H61" s="41"/>
      <c r="I61" s="84">
        <v>0.75</v>
      </c>
      <c r="J61" s="41"/>
      <c r="K61" s="84">
        <v>1</v>
      </c>
      <c r="L61" s="41"/>
      <c r="M61" s="44"/>
      <c r="N61" s="44"/>
      <c r="O61" s="18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row>
    <row r="62" spans="1:87" s="23" customFormat="1" ht="30.75" customHeight="1" x14ac:dyDescent="0.25">
      <c r="A62" s="197"/>
      <c r="B62" s="197"/>
      <c r="C62" s="197"/>
      <c r="D62" s="78" t="s">
        <v>128</v>
      </c>
      <c r="E62" s="84">
        <v>0.25</v>
      </c>
      <c r="F62" s="71">
        <v>0.19</v>
      </c>
      <c r="G62" s="84">
        <v>0.5</v>
      </c>
      <c r="H62" s="41"/>
      <c r="I62" s="84">
        <v>0.75</v>
      </c>
      <c r="J62" s="41"/>
      <c r="K62" s="84">
        <v>1</v>
      </c>
      <c r="L62" s="41"/>
      <c r="M62" s="44"/>
      <c r="N62" s="44"/>
      <c r="O62" s="184"/>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30.75" customHeight="1" x14ac:dyDescent="0.25">
      <c r="A63" s="197"/>
      <c r="B63" s="197"/>
      <c r="C63" s="197"/>
      <c r="D63" s="78" t="s">
        <v>249</v>
      </c>
      <c r="E63" s="84">
        <v>1</v>
      </c>
      <c r="F63" s="41">
        <v>1</v>
      </c>
      <c r="G63" s="84">
        <v>1</v>
      </c>
      <c r="H63" s="41"/>
      <c r="I63" s="84">
        <v>1</v>
      </c>
      <c r="J63" s="41"/>
      <c r="K63" s="84">
        <v>1</v>
      </c>
      <c r="L63" s="41"/>
      <c r="M63" s="44"/>
      <c r="N63" s="44"/>
      <c r="O63" s="184"/>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30.75" customHeight="1" x14ac:dyDescent="0.25">
      <c r="A64" s="197"/>
      <c r="B64" s="196"/>
      <c r="C64" s="196"/>
      <c r="D64" s="23" t="s">
        <v>266</v>
      </c>
      <c r="E64" s="84">
        <v>1</v>
      </c>
      <c r="F64" s="41">
        <v>1</v>
      </c>
      <c r="G64" s="84">
        <v>1</v>
      </c>
      <c r="H64" s="41"/>
      <c r="I64" s="84">
        <v>1</v>
      </c>
      <c r="J64" s="41"/>
      <c r="K64" s="84">
        <v>1</v>
      </c>
      <c r="L64" s="41"/>
      <c r="M64" s="44"/>
      <c r="N64" s="44"/>
      <c r="O64" s="18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93" customHeight="1" x14ac:dyDescent="0.25">
      <c r="A65" s="197"/>
      <c r="B65" s="195" t="s">
        <v>274</v>
      </c>
      <c r="C65" s="195" t="s">
        <v>124</v>
      </c>
      <c r="D65" s="78" t="s">
        <v>275</v>
      </c>
      <c r="E65" s="84">
        <v>0.14000000000000001</v>
      </c>
      <c r="F65" s="41">
        <v>0.14000000000000001</v>
      </c>
      <c r="G65" s="84">
        <v>0.36</v>
      </c>
      <c r="H65" s="41"/>
      <c r="I65" s="84">
        <v>0.67</v>
      </c>
      <c r="J65" s="41"/>
      <c r="K65" s="84">
        <v>1</v>
      </c>
      <c r="L65" s="41"/>
      <c r="M65" s="44"/>
      <c r="N65" s="44"/>
      <c r="O65" s="184" t="s">
        <v>282</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69.75" customHeight="1" x14ac:dyDescent="0.25">
      <c r="A66" s="196"/>
      <c r="B66" s="196"/>
      <c r="C66" s="196"/>
      <c r="D66" s="78" t="s">
        <v>249</v>
      </c>
      <c r="E66" s="84">
        <v>1</v>
      </c>
      <c r="F66" s="41">
        <v>1</v>
      </c>
      <c r="G66" s="84">
        <v>1</v>
      </c>
      <c r="H66" s="41"/>
      <c r="I66" s="84">
        <v>1</v>
      </c>
      <c r="J66" s="41"/>
      <c r="K66" s="84">
        <v>1</v>
      </c>
      <c r="L66" s="78"/>
      <c r="M66" s="44"/>
      <c r="N66" s="44"/>
      <c r="O66" s="184"/>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6" customFormat="1" x14ac:dyDescent="0.3">
      <c r="B67" s="27"/>
      <c r="C67" s="27"/>
      <c r="D67" s="32"/>
      <c r="E67" s="27"/>
      <c r="F67" s="27"/>
      <c r="G67" s="27"/>
      <c r="H67" s="27"/>
      <c r="I67" s="27"/>
      <c r="J67" s="27"/>
      <c r="K67" s="27"/>
      <c r="L67" s="27"/>
      <c r="M67" s="27"/>
      <c r="N67" s="27"/>
    </row>
    <row r="68" spans="1:87" ht="15" customHeight="1" x14ac:dyDescent="0.3">
      <c r="A68" s="178" t="s">
        <v>8</v>
      </c>
      <c r="B68" s="178"/>
      <c r="C68" s="178"/>
      <c r="D68" s="178"/>
      <c r="E68" s="178"/>
      <c r="F68" s="178"/>
      <c r="G68" s="178"/>
      <c r="H68" s="178"/>
      <c r="I68" s="178"/>
      <c r="J68" s="178"/>
      <c r="K68" s="178"/>
      <c r="L68" s="178"/>
      <c r="M68" s="178"/>
      <c r="N68" s="178"/>
      <c r="O68" s="178"/>
    </row>
    <row r="69" spans="1:87" ht="15" customHeight="1" x14ac:dyDescent="0.3">
      <c r="A69" s="178" t="s">
        <v>9</v>
      </c>
      <c r="B69" s="178"/>
      <c r="C69" s="178"/>
      <c r="D69" s="178"/>
      <c r="E69" s="178"/>
      <c r="F69" s="178"/>
      <c r="G69" s="178"/>
      <c r="H69" s="178"/>
      <c r="I69" s="178"/>
      <c r="J69" s="178"/>
      <c r="K69" s="178"/>
      <c r="L69" s="178"/>
      <c r="M69" s="178"/>
      <c r="N69" s="178"/>
      <c r="O69" s="178"/>
    </row>
    <row r="70" spans="1:87" x14ac:dyDescent="0.3">
      <c r="A70" s="177" t="s">
        <v>37</v>
      </c>
      <c r="B70" s="177"/>
      <c r="C70" s="177"/>
      <c r="D70" s="177"/>
      <c r="E70" s="177"/>
      <c r="F70" s="177"/>
      <c r="G70" s="177"/>
      <c r="H70" s="177"/>
      <c r="I70" s="177"/>
      <c r="J70" s="177"/>
      <c r="K70" s="177"/>
      <c r="L70" s="177"/>
      <c r="M70" s="177"/>
      <c r="N70" s="177"/>
      <c r="O70" s="177"/>
    </row>
    <row r="71" spans="1:87" s="28" customFormat="1" x14ac:dyDescent="0.3">
      <c r="A71" s="172" t="s">
        <v>38</v>
      </c>
      <c r="B71" s="172"/>
      <c r="C71" s="172"/>
      <c r="D71" s="172"/>
      <c r="E71" s="172"/>
      <c r="F71" s="172"/>
      <c r="G71" s="172"/>
      <c r="H71" s="172"/>
      <c r="I71" s="172"/>
      <c r="J71" s="172"/>
      <c r="K71" s="172"/>
      <c r="L71" s="172"/>
      <c r="M71" s="172"/>
      <c r="N71" s="172"/>
      <c r="O71" s="172"/>
    </row>
  </sheetData>
  <autoFilter ref="A10:CI66" xr:uid="{00000000-0009-0000-0000-000004000000}"/>
  <mergeCells count="72">
    <mergeCell ref="C42:C44"/>
    <mergeCell ref="B42:B44"/>
    <mergeCell ref="A42:A44"/>
    <mergeCell ref="C45:C46"/>
    <mergeCell ref="B45:B46"/>
    <mergeCell ref="A45:A66"/>
    <mergeCell ref="C47:C49"/>
    <mergeCell ref="B47:B49"/>
    <mergeCell ref="C50:C52"/>
    <mergeCell ref="B50:B52"/>
    <mergeCell ref="B53:B55"/>
    <mergeCell ref="C53:C58"/>
    <mergeCell ref="B57:B58"/>
    <mergeCell ref="B37:B39"/>
    <mergeCell ref="B40:B41"/>
    <mergeCell ref="C37:C41"/>
    <mergeCell ref="A37:A41"/>
    <mergeCell ref="B29:B30"/>
    <mergeCell ref="B31:B33"/>
    <mergeCell ref="A24:A28"/>
    <mergeCell ref="B19:B20"/>
    <mergeCell ref="A19:A23"/>
    <mergeCell ref="B35:B36"/>
    <mergeCell ref="C29:C36"/>
    <mergeCell ref="A29:A36"/>
    <mergeCell ref="A70:O70"/>
    <mergeCell ref="A71:O71"/>
    <mergeCell ref="A68:O68"/>
    <mergeCell ref="A69:O69"/>
    <mergeCell ref="C15:C16"/>
    <mergeCell ref="B15:B16"/>
    <mergeCell ref="C17:C18"/>
    <mergeCell ref="B17:B18"/>
    <mergeCell ref="A11:A18"/>
    <mergeCell ref="B11:B12"/>
    <mergeCell ref="C11:C12"/>
    <mergeCell ref="C13:C14"/>
    <mergeCell ref="B13:B14"/>
    <mergeCell ref="C19:C23"/>
    <mergeCell ref="C24:C25"/>
    <mergeCell ref="C26:C28"/>
    <mergeCell ref="O59:O64"/>
    <mergeCell ref="C59:C64"/>
    <mergeCell ref="B59:B64"/>
    <mergeCell ref="C65:C66"/>
    <mergeCell ref="B65:B66"/>
    <mergeCell ref="O65:O66"/>
    <mergeCell ref="O38:O39"/>
    <mergeCell ref="O45:O46"/>
    <mergeCell ref="O47:O49"/>
    <mergeCell ref="O50:O52"/>
    <mergeCell ref="O53:O58"/>
    <mergeCell ref="O42:O44"/>
    <mergeCell ref="P24:P25"/>
    <mergeCell ref="O27:O28"/>
    <mergeCell ref="O32:O33"/>
    <mergeCell ref="B22:B23"/>
    <mergeCell ref="O22:O23"/>
    <mergeCell ref="B26:B28"/>
    <mergeCell ref="M9:M10"/>
    <mergeCell ref="N9:N10"/>
    <mergeCell ref="O9:O10"/>
    <mergeCell ref="A9:A10"/>
    <mergeCell ref="B9:B10"/>
    <mergeCell ref="C9:C10"/>
    <mergeCell ref="D9:D10"/>
    <mergeCell ref="E9:L9"/>
    <mergeCell ref="A1:B3"/>
    <mergeCell ref="C1:N3"/>
    <mergeCell ref="B4:O4"/>
    <mergeCell ref="A5:O5"/>
    <mergeCell ref="A7:W7"/>
  </mergeCells>
  <printOptions horizontalCentered="1" verticalCentered="1"/>
  <pageMargins left="0.70866141732283472" right="0.70866141732283472" top="0.74803149606299213" bottom="0.74803149606299213" header="0.31496062992125984" footer="0.31496062992125984"/>
  <pageSetup scale="32" orientation="landscape" r:id="rId1"/>
  <rowBreaks count="5" manualBreakCount="5">
    <brk id="16" max="12" man="1"/>
    <brk id="23" max="12" man="1"/>
    <brk id="29" max="12" man="1"/>
    <brk id="43" max="12" man="1"/>
    <brk id="49" max="14" man="1"/>
  </rowBreaks>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I71"/>
  <sheetViews>
    <sheetView showGridLines="0" topLeftCell="E1" zoomScale="64" zoomScaleNormal="64" zoomScaleSheetLayoutView="75" workbookViewId="0">
      <pane ySplit="10" topLeftCell="A11" activePane="bottomLeft" state="frozen"/>
      <selection activeCell="B1" sqref="B1"/>
      <selection pane="bottomLeft" activeCell="O59" sqref="O59:O64"/>
    </sheetView>
  </sheetViews>
  <sheetFormatPr baseColWidth="10" defaultColWidth="11.5703125" defaultRowHeight="17.25" x14ac:dyDescent="0.3"/>
  <cols>
    <col min="1" max="1" width="23.5703125" style="11" customWidth="1"/>
    <col min="2" max="2" width="30" style="22" customWidth="1"/>
    <col min="3" max="3" width="32.85546875" style="22" customWidth="1"/>
    <col min="4" max="4" width="28.85546875" style="33" customWidth="1"/>
    <col min="5" max="6" width="15.140625" style="22" customWidth="1"/>
    <col min="7" max="7" width="16.28515625" style="22" customWidth="1"/>
    <col min="8" max="8" width="13.710937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5.140625" style="22" customWidth="1"/>
    <col min="15" max="15" width="158.710937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161"/>
      <c r="B1" s="162"/>
      <c r="C1" s="147" t="s">
        <v>130</v>
      </c>
      <c r="D1" s="148"/>
      <c r="E1" s="148"/>
      <c r="F1" s="148"/>
      <c r="G1" s="148"/>
      <c r="H1" s="148"/>
      <c r="I1" s="148"/>
      <c r="J1" s="148"/>
      <c r="K1" s="148"/>
      <c r="L1" s="148"/>
      <c r="M1" s="148"/>
      <c r="N1" s="149"/>
      <c r="O1" s="63" t="s">
        <v>26</v>
      </c>
    </row>
    <row r="2" spans="1:23" s="12" customFormat="1" ht="24.75" customHeight="1" x14ac:dyDescent="0.3">
      <c r="A2" s="163"/>
      <c r="B2" s="164"/>
      <c r="C2" s="150"/>
      <c r="D2" s="151"/>
      <c r="E2" s="151"/>
      <c r="F2" s="151"/>
      <c r="G2" s="151"/>
      <c r="H2" s="151"/>
      <c r="I2" s="151"/>
      <c r="J2" s="151"/>
      <c r="K2" s="151"/>
      <c r="L2" s="151"/>
      <c r="M2" s="151"/>
      <c r="N2" s="152"/>
      <c r="O2" s="10" t="s">
        <v>41</v>
      </c>
    </row>
    <row r="3" spans="1:23" s="12" customFormat="1" ht="22.5" customHeight="1" x14ac:dyDescent="0.3">
      <c r="A3" s="165"/>
      <c r="B3" s="166"/>
      <c r="C3" s="153"/>
      <c r="D3" s="154"/>
      <c r="E3" s="154"/>
      <c r="F3" s="154"/>
      <c r="G3" s="154"/>
      <c r="H3" s="154"/>
      <c r="I3" s="154"/>
      <c r="J3" s="154"/>
      <c r="K3" s="154"/>
      <c r="L3" s="154"/>
      <c r="M3" s="154"/>
      <c r="N3" s="155"/>
      <c r="O3" s="13" t="s">
        <v>40</v>
      </c>
    </row>
    <row r="4" spans="1:23" s="12" customFormat="1" ht="15.75" customHeight="1" x14ac:dyDescent="0.3">
      <c r="B4" s="173"/>
      <c r="C4" s="173"/>
      <c r="D4" s="173"/>
      <c r="E4" s="173"/>
      <c r="F4" s="173"/>
      <c r="G4" s="173"/>
      <c r="H4" s="173"/>
      <c r="I4" s="173"/>
      <c r="J4" s="173"/>
      <c r="K4" s="173"/>
      <c r="L4" s="173"/>
      <c r="M4" s="173"/>
      <c r="N4" s="173"/>
      <c r="O4" s="173"/>
    </row>
    <row r="5" spans="1:23" s="12" customFormat="1" ht="29.45" customHeight="1" x14ac:dyDescent="0.3">
      <c r="A5" s="187" t="s">
        <v>159</v>
      </c>
      <c r="B5" s="187"/>
      <c r="C5" s="187"/>
      <c r="D5" s="187"/>
      <c r="E5" s="187"/>
      <c r="F5" s="187"/>
      <c r="G5" s="187"/>
      <c r="H5" s="187"/>
      <c r="I5" s="187"/>
      <c r="J5" s="187"/>
      <c r="K5" s="187"/>
      <c r="L5" s="187"/>
      <c r="M5" s="187"/>
      <c r="N5" s="187"/>
      <c r="O5" s="187"/>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175" t="s">
        <v>276</v>
      </c>
      <c r="B7" s="175"/>
      <c r="C7" s="175"/>
      <c r="D7" s="175"/>
      <c r="E7" s="175"/>
      <c r="F7" s="175"/>
      <c r="G7" s="175"/>
      <c r="H7" s="175"/>
      <c r="I7" s="175"/>
      <c r="J7" s="175"/>
      <c r="K7" s="175"/>
      <c r="L7" s="175"/>
      <c r="M7" s="175"/>
      <c r="N7" s="175"/>
      <c r="O7" s="175"/>
      <c r="P7" s="175"/>
      <c r="Q7" s="175"/>
      <c r="R7" s="175"/>
      <c r="S7" s="175"/>
      <c r="T7" s="175"/>
      <c r="U7" s="175"/>
      <c r="V7" s="175"/>
      <c r="W7" s="175"/>
    </row>
    <row r="8" spans="1:23" s="12" customFormat="1" ht="25.5" x14ac:dyDescent="0.3">
      <c r="A8" s="94"/>
      <c r="B8" s="21"/>
      <c r="C8" s="21"/>
      <c r="D8" s="21"/>
      <c r="E8" s="20"/>
      <c r="F8" s="20"/>
      <c r="G8" s="20"/>
      <c r="H8" s="20"/>
      <c r="I8" s="20"/>
      <c r="J8" s="20"/>
      <c r="K8" s="20"/>
      <c r="L8" s="20"/>
      <c r="M8" s="21"/>
      <c r="N8" s="21"/>
      <c r="O8" s="94"/>
      <c r="P8" s="94"/>
      <c r="Q8" s="94"/>
      <c r="R8" s="94"/>
      <c r="S8" s="94"/>
      <c r="T8" s="94"/>
      <c r="U8" s="94"/>
      <c r="V8" s="94"/>
      <c r="W8" s="94"/>
    </row>
    <row r="9" spans="1:23" s="15" customFormat="1" ht="28.5" customHeight="1" x14ac:dyDescent="0.3">
      <c r="A9" s="192" t="s">
        <v>0</v>
      </c>
      <c r="B9" s="192" t="s">
        <v>1</v>
      </c>
      <c r="C9" s="192" t="s">
        <v>2</v>
      </c>
      <c r="D9" s="192" t="s">
        <v>27</v>
      </c>
      <c r="E9" s="194" t="s">
        <v>28</v>
      </c>
      <c r="F9" s="194"/>
      <c r="G9" s="194"/>
      <c r="H9" s="194"/>
      <c r="I9" s="194"/>
      <c r="J9" s="194"/>
      <c r="K9" s="194"/>
      <c r="L9" s="194"/>
      <c r="M9" s="188" t="s">
        <v>10</v>
      </c>
      <c r="N9" s="188" t="s">
        <v>160</v>
      </c>
      <c r="O9" s="190" t="s">
        <v>192</v>
      </c>
    </row>
    <row r="10" spans="1:23" ht="36.75" customHeight="1" x14ac:dyDescent="0.3">
      <c r="A10" s="193"/>
      <c r="B10" s="193"/>
      <c r="C10" s="193"/>
      <c r="D10" s="193"/>
      <c r="E10" s="81" t="s">
        <v>29</v>
      </c>
      <c r="F10" s="95" t="s">
        <v>30</v>
      </c>
      <c r="G10" s="81" t="s">
        <v>31</v>
      </c>
      <c r="H10" s="95" t="s">
        <v>32</v>
      </c>
      <c r="I10" s="81" t="s">
        <v>33</v>
      </c>
      <c r="J10" s="95" t="s">
        <v>34</v>
      </c>
      <c r="K10" s="81" t="s">
        <v>35</v>
      </c>
      <c r="L10" s="95" t="s">
        <v>36</v>
      </c>
      <c r="M10" s="189"/>
      <c r="N10" s="189"/>
      <c r="O10" s="191"/>
    </row>
    <row r="11" spans="1:23" s="30" customFormat="1" ht="45.75" customHeight="1" x14ac:dyDescent="0.25">
      <c r="A11" s="195" t="s">
        <v>194</v>
      </c>
      <c r="B11" s="195" t="s">
        <v>195</v>
      </c>
      <c r="C11" s="195" t="s">
        <v>199</v>
      </c>
      <c r="D11" s="93" t="s">
        <v>203</v>
      </c>
      <c r="E11" s="83">
        <v>0</v>
      </c>
      <c r="F11" s="93"/>
      <c r="G11" s="83">
        <v>0.2</v>
      </c>
      <c r="H11" s="93"/>
      <c r="I11" s="83">
        <v>0.4</v>
      </c>
      <c r="J11" s="93"/>
      <c r="K11" s="83">
        <v>1</v>
      </c>
      <c r="L11" s="93"/>
      <c r="M11" s="93"/>
      <c r="N11" s="93"/>
      <c r="O11" s="92"/>
    </row>
    <row r="12" spans="1:23" s="30" customFormat="1" ht="45.75" customHeight="1" x14ac:dyDescent="0.25">
      <c r="A12" s="197"/>
      <c r="B12" s="196"/>
      <c r="C12" s="196"/>
      <c r="D12" s="93" t="s">
        <v>204</v>
      </c>
      <c r="E12" s="83">
        <v>0</v>
      </c>
      <c r="F12" s="93"/>
      <c r="G12" s="83">
        <v>0.2</v>
      </c>
      <c r="H12" s="93"/>
      <c r="I12" s="83">
        <v>0.4</v>
      </c>
      <c r="J12" s="93"/>
      <c r="K12" s="83">
        <v>1</v>
      </c>
      <c r="L12" s="93"/>
      <c r="M12" s="93"/>
      <c r="N12" s="93"/>
      <c r="O12" s="92"/>
    </row>
    <row r="13" spans="1:23" s="30" customFormat="1" ht="101.25" customHeight="1" x14ac:dyDescent="0.25">
      <c r="A13" s="197"/>
      <c r="B13" s="195" t="s">
        <v>196</v>
      </c>
      <c r="C13" s="195" t="s">
        <v>200</v>
      </c>
      <c r="D13" s="91" t="s">
        <v>205</v>
      </c>
      <c r="E13" s="84">
        <v>7.0000000000000007E-2</v>
      </c>
      <c r="F13" s="93"/>
      <c r="G13" s="84">
        <v>0.22</v>
      </c>
      <c r="H13" s="93"/>
      <c r="I13" s="84">
        <v>0.46</v>
      </c>
      <c r="J13" s="93"/>
      <c r="K13" s="84">
        <v>0.77</v>
      </c>
      <c r="L13" s="93"/>
      <c r="M13" s="93"/>
      <c r="N13" s="93"/>
      <c r="O13" s="92"/>
    </row>
    <row r="14" spans="1:23" s="30" customFormat="1" ht="105" customHeight="1" x14ac:dyDescent="0.25">
      <c r="A14" s="197"/>
      <c r="B14" s="196"/>
      <c r="C14" s="196"/>
      <c r="D14" s="91" t="s">
        <v>206</v>
      </c>
      <c r="E14" s="84">
        <v>1</v>
      </c>
      <c r="F14" s="93"/>
      <c r="G14" s="84">
        <v>1</v>
      </c>
      <c r="H14" s="93"/>
      <c r="I14" s="84">
        <v>1</v>
      </c>
      <c r="J14" s="93"/>
      <c r="K14" s="84">
        <v>1</v>
      </c>
      <c r="L14" s="93"/>
      <c r="M14" s="93"/>
      <c r="N14" s="93"/>
      <c r="O14" s="92"/>
    </row>
    <row r="15" spans="1:23" s="30" customFormat="1" ht="100.5" customHeight="1" x14ac:dyDescent="0.25">
      <c r="A15" s="197"/>
      <c r="B15" s="199" t="s">
        <v>197</v>
      </c>
      <c r="C15" s="195" t="s">
        <v>202</v>
      </c>
      <c r="D15" s="91" t="s">
        <v>207</v>
      </c>
      <c r="E15" s="85">
        <v>0</v>
      </c>
      <c r="F15" s="93"/>
      <c r="G15" s="85">
        <v>1</v>
      </c>
      <c r="H15" s="93"/>
      <c r="I15" s="85">
        <v>3</v>
      </c>
      <c r="J15" s="93"/>
      <c r="K15" s="85">
        <v>11</v>
      </c>
      <c r="L15" s="93"/>
      <c r="M15" s="93"/>
      <c r="N15" s="93"/>
      <c r="O15" s="92"/>
    </row>
    <row r="16" spans="1:23" s="30" customFormat="1" ht="72.75" customHeight="1" x14ac:dyDescent="0.25">
      <c r="A16" s="197"/>
      <c r="B16" s="200"/>
      <c r="C16" s="196"/>
      <c r="D16" s="91" t="s">
        <v>208</v>
      </c>
      <c r="E16" s="85">
        <v>0</v>
      </c>
      <c r="F16" s="93"/>
      <c r="G16" s="85">
        <v>0</v>
      </c>
      <c r="H16" s="93"/>
      <c r="I16" s="85">
        <v>0</v>
      </c>
      <c r="J16" s="93"/>
      <c r="K16" s="85">
        <v>23</v>
      </c>
      <c r="L16" s="93"/>
      <c r="M16" s="93"/>
      <c r="N16" s="93"/>
      <c r="O16" s="92"/>
    </row>
    <row r="17" spans="1:19" s="30" customFormat="1" ht="74.25" customHeight="1" x14ac:dyDescent="0.25">
      <c r="A17" s="197"/>
      <c r="B17" s="199" t="s">
        <v>198</v>
      </c>
      <c r="C17" s="195" t="s">
        <v>201</v>
      </c>
      <c r="D17" s="93" t="s">
        <v>209</v>
      </c>
      <c r="E17" s="83">
        <v>0</v>
      </c>
      <c r="F17" s="42"/>
      <c r="G17" s="83">
        <v>0.2</v>
      </c>
      <c r="H17" s="42"/>
      <c r="I17" s="83">
        <v>0.2</v>
      </c>
      <c r="J17" s="42"/>
      <c r="K17" s="83">
        <v>1</v>
      </c>
      <c r="L17" s="42"/>
      <c r="M17" s="93"/>
      <c r="N17" s="36"/>
      <c r="O17" s="92"/>
    </row>
    <row r="18" spans="1:19" s="30" customFormat="1" ht="106.5" customHeight="1" x14ac:dyDescent="0.25">
      <c r="A18" s="196"/>
      <c r="B18" s="200"/>
      <c r="C18" s="196"/>
      <c r="D18" s="93" t="s">
        <v>210</v>
      </c>
      <c r="E18" s="86">
        <v>0</v>
      </c>
      <c r="F18" s="42"/>
      <c r="G18" s="87">
        <v>0.2</v>
      </c>
      <c r="H18" s="42"/>
      <c r="I18" s="87">
        <v>0.2</v>
      </c>
      <c r="J18" s="42"/>
      <c r="K18" s="86">
        <v>1</v>
      </c>
      <c r="L18" s="42"/>
      <c r="M18" s="93"/>
      <c r="N18" s="36"/>
      <c r="O18" s="92"/>
    </row>
    <row r="19" spans="1:19" s="30" customFormat="1" ht="63" customHeight="1" x14ac:dyDescent="0.25">
      <c r="A19" s="195" t="s">
        <v>193</v>
      </c>
      <c r="B19" s="199" t="s">
        <v>211</v>
      </c>
      <c r="C19" s="195" t="s">
        <v>212</v>
      </c>
      <c r="D19" s="93" t="s">
        <v>213</v>
      </c>
      <c r="E19" s="85">
        <v>0</v>
      </c>
      <c r="F19" s="93"/>
      <c r="G19" s="85">
        <v>0</v>
      </c>
      <c r="H19" s="93"/>
      <c r="I19" s="85">
        <v>0</v>
      </c>
      <c r="J19" s="93"/>
      <c r="K19" s="85">
        <v>178</v>
      </c>
      <c r="L19" s="93"/>
      <c r="M19" s="93"/>
      <c r="N19" s="93"/>
      <c r="O19" s="43"/>
    </row>
    <row r="20" spans="1:19" s="30" customFormat="1" ht="62.25" customHeight="1" x14ac:dyDescent="0.25">
      <c r="A20" s="197"/>
      <c r="B20" s="201"/>
      <c r="C20" s="197"/>
      <c r="D20" s="88" t="s">
        <v>214</v>
      </c>
      <c r="E20" s="85"/>
      <c r="F20" s="93"/>
      <c r="G20" s="85"/>
      <c r="H20" s="93"/>
      <c r="I20" s="85"/>
      <c r="J20" s="93"/>
      <c r="K20" s="85"/>
      <c r="L20" s="93"/>
      <c r="M20" s="93"/>
      <c r="N20" s="93"/>
      <c r="O20" s="92"/>
    </row>
    <row r="21" spans="1:19" s="30" customFormat="1" ht="79.5" customHeight="1" x14ac:dyDescent="0.25">
      <c r="A21" s="197"/>
      <c r="B21" s="93" t="s">
        <v>215</v>
      </c>
      <c r="C21" s="197"/>
      <c r="D21" s="93" t="s">
        <v>216</v>
      </c>
      <c r="E21" s="85">
        <v>0</v>
      </c>
      <c r="F21" s="93"/>
      <c r="G21" s="85">
        <v>0</v>
      </c>
      <c r="H21" s="93"/>
      <c r="I21" s="85">
        <v>0</v>
      </c>
      <c r="J21" s="93"/>
      <c r="K21" s="85">
        <v>15</v>
      </c>
      <c r="L21" s="93"/>
      <c r="M21" s="93"/>
      <c r="N21" s="93"/>
      <c r="O21" s="92"/>
    </row>
    <row r="22" spans="1:19" s="30" customFormat="1" ht="96" customHeight="1" x14ac:dyDescent="0.25">
      <c r="A22" s="197"/>
      <c r="B22" s="195" t="s">
        <v>217</v>
      </c>
      <c r="C22" s="197"/>
      <c r="D22" s="93" t="s">
        <v>218</v>
      </c>
      <c r="E22" s="85">
        <v>1920</v>
      </c>
      <c r="F22" s="93"/>
      <c r="G22" s="85">
        <v>4800</v>
      </c>
      <c r="H22" s="93"/>
      <c r="I22" s="85">
        <v>9840</v>
      </c>
      <c r="J22" s="93"/>
      <c r="K22" s="85">
        <v>12000</v>
      </c>
      <c r="L22" s="93"/>
      <c r="M22" s="93"/>
      <c r="N22" s="44"/>
      <c r="O22" s="158"/>
    </row>
    <row r="23" spans="1:19" s="30" customFormat="1" ht="65.25" customHeight="1" x14ac:dyDescent="0.25">
      <c r="A23" s="196"/>
      <c r="B23" s="196"/>
      <c r="C23" s="196"/>
      <c r="D23" s="93" t="s">
        <v>219</v>
      </c>
      <c r="E23" s="85">
        <v>0</v>
      </c>
      <c r="F23" s="93"/>
      <c r="G23" s="85">
        <v>0</v>
      </c>
      <c r="H23" s="93"/>
      <c r="I23" s="85">
        <v>0</v>
      </c>
      <c r="J23" s="93"/>
      <c r="K23" s="85">
        <v>0.88</v>
      </c>
      <c r="L23" s="93"/>
      <c r="M23" s="93"/>
      <c r="N23" s="93"/>
      <c r="O23" s="158"/>
    </row>
    <row r="24" spans="1:19" s="30" customFormat="1" ht="139.5" customHeight="1" x14ac:dyDescent="0.25">
      <c r="A24" s="195" t="s">
        <v>220</v>
      </c>
      <c r="B24" s="91" t="s">
        <v>222</v>
      </c>
      <c r="C24" s="195" t="s">
        <v>221</v>
      </c>
      <c r="D24" s="93" t="s">
        <v>223</v>
      </c>
      <c r="E24" s="85">
        <v>0</v>
      </c>
      <c r="F24" s="93"/>
      <c r="G24" s="85">
        <v>0</v>
      </c>
      <c r="H24" s="93"/>
      <c r="I24" s="85">
        <v>0</v>
      </c>
      <c r="J24" s="93"/>
      <c r="K24" s="85">
        <v>3500</v>
      </c>
      <c r="L24" s="93"/>
      <c r="M24" s="93"/>
      <c r="N24" s="44"/>
      <c r="O24" s="92"/>
      <c r="P24" s="179"/>
    </row>
    <row r="25" spans="1:19" s="30" customFormat="1" ht="107.25" customHeight="1" x14ac:dyDescent="0.25">
      <c r="A25" s="197"/>
      <c r="B25" s="91" t="s">
        <v>224</v>
      </c>
      <c r="C25" s="196"/>
      <c r="D25" s="93" t="s">
        <v>225</v>
      </c>
      <c r="E25" s="85">
        <v>0</v>
      </c>
      <c r="F25" s="93"/>
      <c r="G25" s="85">
        <v>0</v>
      </c>
      <c r="H25" s="93"/>
      <c r="I25" s="85">
        <v>70</v>
      </c>
      <c r="J25" s="93"/>
      <c r="K25" s="85">
        <v>680</v>
      </c>
      <c r="L25" s="93"/>
      <c r="M25" s="93"/>
      <c r="N25" s="44"/>
      <c r="O25" s="92"/>
      <c r="P25" s="179"/>
    </row>
    <row r="26" spans="1:19" s="30" customFormat="1" ht="80.25" customHeight="1" x14ac:dyDescent="0.25">
      <c r="A26" s="197"/>
      <c r="B26" s="195" t="s">
        <v>226</v>
      </c>
      <c r="C26" s="195" t="s">
        <v>5</v>
      </c>
      <c r="D26" s="93" t="s">
        <v>227</v>
      </c>
      <c r="E26" s="85">
        <v>0</v>
      </c>
      <c r="F26" s="93"/>
      <c r="G26" s="85">
        <v>160</v>
      </c>
      <c r="H26" s="93"/>
      <c r="I26" s="85">
        <v>160</v>
      </c>
      <c r="J26" s="93"/>
      <c r="K26" s="85">
        <v>930</v>
      </c>
      <c r="L26" s="93"/>
      <c r="M26" s="93"/>
      <c r="N26" s="93"/>
      <c r="O26" s="92"/>
    </row>
    <row r="27" spans="1:19" s="30" customFormat="1" ht="80.25" customHeight="1" x14ac:dyDescent="0.25">
      <c r="A27" s="197"/>
      <c r="B27" s="197"/>
      <c r="C27" s="197"/>
      <c r="D27" s="93" t="s">
        <v>228</v>
      </c>
      <c r="E27" s="86">
        <v>0</v>
      </c>
      <c r="F27" s="42"/>
      <c r="G27" s="86">
        <v>1404</v>
      </c>
      <c r="H27" s="42"/>
      <c r="I27" s="86">
        <v>1404</v>
      </c>
      <c r="J27" s="42"/>
      <c r="K27" s="86">
        <v>1965</v>
      </c>
      <c r="L27" s="93"/>
      <c r="M27" s="93"/>
      <c r="N27" s="44"/>
      <c r="O27" s="170"/>
      <c r="S27" s="31"/>
    </row>
    <row r="28" spans="1:19" s="16" customFormat="1" ht="91.5" customHeight="1" x14ac:dyDescent="0.3">
      <c r="A28" s="196"/>
      <c r="B28" s="196"/>
      <c r="C28" s="196"/>
      <c r="D28" s="93" t="s">
        <v>229</v>
      </c>
      <c r="E28" s="86">
        <v>0</v>
      </c>
      <c r="F28" s="42"/>
      <c r="G28" s="86">
        <v>0</v>
      </c>
      <c r="H28" s="42"/>
      <c r="I28" s="86">
        <v>0</v>
      </c>
      <c r="J28" s="42"/>
      <c r="K28" s="86">
        <v>200</v>
      </c>
      <c r="L28" s="93"/>
      <c r="M28" s="93"/>
      <c r="N28" s="44"/>
      <c r="O28" s="171"/>
      <c r="S28" s="17"/>
    </row>
    <row r="29" spans="1:19" s="16" customFormat="1" ht="99" customHeight="1" x14ac:dyDescent="0.3">
      <c r="A29" s="195" t="s">
        <v>230</v>
      </c>
      <c r="B29" s="195" t="s">
        <v>231</v>
      </c>
      <c r="C29" s="195" t="s">
        <v>16</v>
      </c>
      <c r="D29" s="93" t="s">
        <v>232</v>
      </c>
      <c r="E29" s="86">
        <v>0</v>
      </c>
      <c r="F29" s="42"/>
      <c r="G29" s="86">
        <v>0</v>
      </c>
      <c r="H29" s="93"/>
      <c r="I29" s="86">
        <v>0</v>
      </c>
      <c r="J29" s="93"/>
      <c r="K29" s="86">
        <v>600</v>
      </c>
      <c r="L29" s="93"/>
      <c r="M29" s="42"/>
      <c r="N29" s="44"/>
      <c r="O29" s="45"/>
      <c r="S29" s="17"/>
    </row>
    <row r="30" spans="1:19" s="16" customFormat="1" ht="64.5" customHeight="1" x14ac:dyDescent="0.3">
      <c r="A30" s="197"/>
      <c r="B30" s="196"/>
      <c r="C30" s="197"/>
      <c r="D30" s="93" t="s">
        <v>233</v>
      </c>
      <c r="E30" s="86">
        <v>0</v>
      </c>
      <c r="F30" s="42"/>
      <c r="G30" s="86">
        <v>0</v>
      </c>
      <c r="H30" s="46"/>
      <c r="I30" s="86">
        <v>0</v>
      </c>
      <c r="J30" s="46"/>
      <c r="K30" s="86">
        <v>479</v>
      </c>
      <c r="L30" s="47"/>
      <c r="M30" s="93"/>
      <c r="N30" s="44"/>
      <c r="O30" s="45"/>
      <c r="S30" s="17"/>
    </row>
    <row r="31" spans="1:19" s="16" customFormat="1" ht="132" customHeight="1" x14ac:dyDescent="0.3">
      <c r="A31" s="197"/>
      <c r="B31" s="195" t="s">
        <v>234</v>
      </c>
      <c r="C31" s="197"/>
      <c r="D31" s="93" t="s">
        <v>235</v>
      </c>
      <c r="E31" s="85">
        <v>0</v>
      </c>
      <c r="F31" s="93"/>
      <c r="G31" s="85">
        <v>0</v>
      </c>
      <c r="H31" s="93"/>
      <c r="I31" s="85">
        <v>0</v>
      </c>
      <c r="J31" s="93"/>
      <c r="K31" s="85">
        <v>10</v>
      </c>
      <c r="L31" s="93"/>
      <c r="M31" s="93"/>
      <c r="N31" s="93"/>
      <c r="O31" s="92"/>
      <c r="S31" s="17"/>
    </row>
    <row r="32" spans="1:19" s="16" customFormat="1" ht="85.5" customHeight="1" x14ac:dyDescent="0.3">
      <c r="A32" s="197"/>
      <c r="B32" s="197"/>
      <c r="C32" s="197"/>
      <c r="D32" s="88" t="s">
        <v>214</v>
      </c>
      <c r="E32" s="85"/>
      <c r="F32" s="93"/>
      <c r="G32" s="85"/>
      <c r="H32" s="93"/>
      <c r="I32" s="85"/>
      <c r="J32" s="93"/>
      <c r="K32" s="85"/>
      <c r="L32" s="93"/>
      <c r="M32" s="93"/>
      <c r="N32" s="93"/>
      <c r="O32" s="158"/>
      <c r="S32" s="17"/>
    </row>
    <row r="33" spans="1:19" s="16" customFormat="1" ht="59.25" customHeight="1" x14ac:dyDescent="0.3">
      <c r="A33" s="197"/>
      <c r="B33" s="196"/>
      <c r="C33" s="197"/>
      <c r="D33" s="93" t="s">
        <v>236</v>
      </c>
      <c r="E33" s="85">
        <v>0</v>
      </c>
      <c r="F33" s="93"/>
      <c r="G33" s="85">
        <v>0</v>
      </c>
      <c r="H33" s="93"/>
      <c r="I33" s="85">
        <v>0</v>
      </c>
      <c r="J33" s="93"/>
      <c r="K33" s="85">
        <v>5</v>
      </c>
      <c r="L33" s="93"/>
      <c r="M33" s="93"/>
      <c r="N33" s="93"/>
      <c r="O33" s="158"/>
      <c r="S33" s="17"/>
    </row>
    <row r="34" spans="1:19" s="23" customFormat="1" ht="80.25" customHeight="1" x14ac:dyDescent="0.25">
      <c r="A34" s="197"/>
      <c r="B34" s="93" t="s">
        <v>237</v>
      </c>
      <c r="C34" s="197"/>
      <c r="D34" s="93" t="s">
        <v>238</v>
      </c>
      <c r="E34" s="85">
        <v>0</v>
      </c>
      <c r="F34" s="93"/>
      <c r="G34" s="85">
        <v>0</v>
      </c>
      <c r="H34" s="93"/>
      <c r="I34" s="85">
        <v>0</v>
      </c>
      <c r="J34" s="93"/>
      <c r="K34" s="85">
        <v>500</v>
      </c>
      <c r="L34" s="93"/>
      <c r="M34" s="93"/>
      <c r="N34" s="93"/>
      <c r="O34" s="92"/>
    </row>
    <row r="35" spans="1:19" s="16" customFormat="1" ht="101.25" customHeight="1" x14ac:dyDescent="0.3">
      <c r="A35" s="197"/>
      <c r="B35" s="195" t="s">
        <v>239</v>
      </c>
      <c r="C35" s="197"/>
      <c r="D35" s="93" t="s">
        <v>240</v>
      </c>
      <c r="E35" s="85">
        <v>0</v>
      </c>
      <c r="F35" s="93"/>
      <c r="G35" s="85">
        <v>0</v>
      </c>
      <c r="H35" s="93"/>
      <c r="I35" s="85">
        <v>0</v>
      </c>
      <c r="J35" s="93"/>
      <c r="K35" s="85">
        <v>12</v>
      </c>
      <c r="L35" s="93"/>
      <c r="M35" s="93"/>
      <c r="N35" s="93"/>
      <c r="O35" s="92"/>
    </row>
    <row r="36" spans="1:19" s="16" customFormat="1" ht="105.75" customHeight="1" x14ac:dyDescent="0.3">
      <c r="A36" s="196"/>
      <c r="B36" s="196"/>
      <c r="C36" s="196"/>
      <c r="D36" s="93" t="s">
        <v>241</v>
      </c>
      <c r="E36" s="85">
        <v>0</v>
      </c>
      <c r="F36" s="93"/>
      <c r="G36" s="85">
        <v>0</v>
      </c>
      <c r="H36" s="93"/>
      <c r="I36" s="85">
        <v>0</v>
      </c>
      <c r="J36" s="93"/>
      <c r="K36" s="85">
        <v>6</v>
      </c>
      <c r="L36" s="93"/>
      <c r="M36" s="93"/>
      <c r="N36" s="93"/>
      <c r="O36" s="45"/>
    </row>
    <row r="37" spans="1:19" s="16" customFormat="1" ht="68.25" customHeight="1" x14ac:dyDescent="0.3">
      <c r="A37" s="195" t="s">
        <v>242</v>
      </c>
      <c r="B37" s="195" t="s">
        <v>243</v>
      </c>
      <c r="C37" s="195" t="s">
        <v>221</v>
      </c>
      <c r="D37" s="93" t="s">
        <v>244</v>
      </c>
      <c r="E37" s="85">
        <v>1</v>
      </c>
      <c r="F37" s="93"/>
      <c r="G37" s="85">
        <v>11</v>
      </c>
      <c r="H37" s="93"/>
      <c r="I37" s="85">
        <v>17</v>
      </c>
      <c r="J37" s="93"/>
      <c r="K37" s="85">
        <v>25</v>
      </c>
      <c r="L37" s="93"/>
      <c r="M37" s="93"/>
      <c r="N37" s="44"/>
      <c r="O37" s="92"/>
    </row>
    <row r="38" spans="1:19" s="23" customFormat="1" ht="41.25" customHeight="1" x14ac:dyDescent="0.25">
      <c r="A38" s="197"/>
      <c r="B38" s="197"/>
      <c r="C38" s="197"/>
      <c r="D38" s="93" t="s">
        <v>245</v>
      </c>
      <c r="E38" s="85">
        <v>125</v>
      </c>
      <c r="F38" s="93"/>
      <c r="G38" s="85">
        <v>2250</v>
      </c>
      <c r="H38" s="93"/>
      <c r="I38" s="85">
        <v>3000</v>
      </c>
      <c r="J38" s="93"/>
      <c r="K38" s="85">
        <v>4000</v>
      </c>
      <c r="L38" s="93"/>
      <c r="M38" s="93"/>
      <c r="N38" s="93"/>
      <c r="O38" s="158"/>
      <c r="P38" s="34"/>
    </row>
    <row r="39" spans="1:19" s="23" customFormat="1" ht="78.75" customHeight="1" x14ac:dyDescent="0.25">
      <c r="A39" s="197"/>
      <c r="B39" s="196"/>
      <c r="C39" s="197"/>
      <c r="D39" s="93" t="s">
        <v>246</v>
      </c>
      <c r="E39" s="83">
        <v>0</v>
      </c>
      <c r="F39" s="41"/>
      <c r="G39" s="83">
        <v>0.25</v>
      </c>
      <c r="H39" s="93"/>
      <c r="I39" s="83">
        <v>0.25</v>
      </c>
      <c r="J39" s="93"/>
      <c r="K39" s="83">
        <v>0.65</v>
      </c>
      <c r="L39" s="93"/>
      <c r="M39" s="93"/>
      <c r="N39" s="93"/>
      <c r="O39" s="158"/>
    </row>
    <row r="40" spans="1:19" s="16" customFormat="1" ht="79.5" customHeight="1" x14ac:dyDescent="0.3">
      <c r="A40" s="197"/>
      <c r="B40" s="195" t="s">
        <v>247</v>
      </c>
      <c r="C40" s="197"/>
      <c r="D40" s="93" t="s">
        <v>248</v>
      </c>
      <c r="E40" s="85">
        <v>0</v>
      </c>
      <c r="F40" s="93"/>
      <c r="G40" s="85">
        <v>0</v>
      </c>
      <c r="H40" s="93"/>
      <c r="I40" s="85">
        <v>0</v>
      </c>
      <c r="J40" s="93"/>
      <c r="K40" s="85">
        <v>10</v>
      </c>
      <c r="L40" s="93"/>
      <c r="M40" s="93"/>
      <c r="N40" s="44"/>
      <c r="O40" s="49"/>
    </row>
    <row r="41" spans="1:19" s="16" customFormat="1" ht="71.25" customHeight="1" x14ac:dyDescent="0.3">
      <c r="A41" s="196"/>
      <c r="B41" s="196"/>
      <c r="C41" s="196"/>
      <c r="D41" s="93" t="s">
        <v>249</v>
      </c>
      <c r="E41" s="84">
        <v>1</v>
      </c>
      <c r="F41" s="65"/>
      <c r="G41" s="84">
        <v>1</v>
      </c>
      <c r="H41" s="41"/>
      <c r="I41" s="84">
        <v>1</v>
      </c>
      <c r="J41" s="41"/>
      <c r="K41" s="84">
        <v>1</v>
      </c>
      <c r="L41" s="93"/>
      <c r="M41" s="93"/>
      <c r="N41" s="93"/>
      <c r="O41" s="45"/>
    </row>
    <row r="42" spans="1:19" s="16" customFormat="1" ht="114" customHeight="1" x14ac:dyDescent="0.3">
      <c r="A42" s="195" t="s">
        <v>250</v>
      </c>
      <c r="B42" s="195" t="s">
        <v>252</v>
      </c>
      <c r="C42" s="195" t="s">
        <v>251</v>
      </c>
      <c r="D42" s="93" t="s">
        <v>253</v>
      </c>
      <c r="E42" s="85">
        <v>0</v>
      </c>
      <c r="F42" s="93">
        <v>0</v>
      </c>
      <c r="G42" s="85">
        <v>0</v>
      </c>
      <c r="H42" s="93"/>
      <c r="I42" s="85">
        <v>0</v>
      </c>
      <c r="J42" s="93"/>
      <c r="K42" s="85">
        <v>4</v>
      </c>
      <c r="L42" s="93"/>
      <c r="M42" s="93"/>
      <c r="N42" s="93"/>
      <c r="O42" s="183"/>
    </row>
    <row r="43" spans="1:19" s="16" customFormat="1" ht="102.75" customHeight="1" x14ac:dyDescent="0.3">
      <c r="A43" s="197"/>
      <c r="B43" s="197"/>
      <c r="C43" s="197"/>
      <c r="D43" s="93" t="s">
        <v>254</v>
      </c>
      <c r="E43" s="85">
        <v>0</v>
      </c>
      <c r="F43" s="93">
        <v>0</v>
      </c>
      <c r="G43" s="85">
        <v>5</v>
      </c>
      <c r="H43" s="41"/>
      <c r="I43" s="85">
        <v>5</v>
      </c>
      <c r="J43" s="41"/>
      <c r="K43" s="85">
        <v>10</v>
      </c>
      <c r="L43" s="41"/>
      <c r="M43" s="93"/>
      <c r="N43" s="93"/>
      <c r="O43" s="184"/>
    </row>
    <row r="44" spans="1:19" s="16" customFormat="1" ht="95.25" customHeight="1" x14ac:dyDescent="0.3">
      <c r="A44" s="196"/>
      <c r="B44" s="196"/>
      <c r="C44" s="196"/>
      <c r="D44" s="93" t="s">
        <v>255</v>
      </c>
      <c r="E44" s="85">
        <v>23750</v>
      </c>
      <c r="F44" s="93">
        <v>100813</v>
      </c>
      <c r="G44" s="85">
        <v>47500</v>
      </c>
      <c r="H44" s="93"/>
      <c r="I44" s="85">
        <v>71250</v>
      </c>
      <c r="J44" s="93"/>
      <c r="K44" s="85">
        <v>95000</v>
      </c>
      <c r="L44" s="85"/>
      <c r="M44" s="44"/>
      <c r="N44" s="64"/>
      <c r="O44" s="185"/>
    </row>
    <row r="45" spans="1:19" s="23" customFormat="1" ht="194.25" customHeight="1" x14ac:dyDescent="0.25">
      <c r="A45" s="202" t="s">
        <v>256</v>
      </c>
      <c r="B45" s="195" t="s">
        <v>257</v>
      </c>
      <c r="C45" s="195" t="s">
        <v>125</v>
      </c>
      <c r="D45" s="93" t="s">
        <v>258</v>
      </c>
      <c r="E45" s="84">
        <v>1</v>
      </c>
      <c r="F45" s="65">
        <v>1</v>
      </c>
      <c r="G45" s="84">
        <v>1</v>
      </c>
      <c r="H45" s="41">
        <v>1</v>
      </c>
      <c r="I45" s="84">
        <v>1</v>
      </c>
      <c r="J45" s="41"/>
      <c r="K45" s="84">
        <v>1</v>
      </c>
      <c r="L45" s="41"/>
      <c r="M45" s="44"/>
      <c r="N45" s="64"/>
      <c r="O45" s="183" t="s">
        <v>284</v>
      </c>
    </row>
    <row r="46" spans="1:19" s="23" customFormat="1" ht="260.25" customHeight="1" x14ac:dyDescent="0.25">
      <c r="A46" s="203"/>
      <c r="B46" s="196"/>
      <c r="C46" s="196"/>
      <c r="D46" s="93" t="s">
        <v>259</v>
      </c>
      <c r="E46" s="84">
        <v>1</v>
      </c>
      <c r="F46" s="65">
        <v>1</v>
      </c>
      <c r="G46" s="84">
        <v>1</v>
      </c>
      <c r="H46" s="65">
        <v>1</v>
      </c>
      <c r="I46" s="84">
        <v>1</v>
      </c>
      <c r="J46" s="41"/>
      <c r="K46" s="84">
        <v>1</v>
      </c>
      <c r="L46" s="93"/>
      <c r="M46" s="44"/>
      <c r="N46" s="64"/>
      <c r="O46" s="198"/>
    </row>
    <row r="47" spans="1:19" s="16" customFormat="1" ht="157.5" customHeight="1" x14ac:dyDescent="0.3">
      <c r="A47" s="203"/>
      <c r="B47" s="195" t="s">
        <v>260</v>
      </c>
      <c r="C47" s="195" t="s">
        <v>261</v>
      </c>
      <c r="D47" s="93" t="s">
        <v>262</v>
      </c>
      <c r="E47" s="84">
        <v>0.3</v>
      </c>
      <c r="F47" s="41">
        <v>0.3</v>
      </c>
      <c r="G47" s="84">
        <v>0.35</v>
      </c>
      <c r="H47" s="96"/>
      <c r="I47" s="84">
        <v>0.4</v>
      </c>
      <c r="J47" s="42"/>
      <c r="K47" s="84">
        <v>0.45</v>
      </c>
      <c r="L47" s="93"/>
      <c r="M47" s="93"/>
      <c r="N47" s="93"/>
      <c r="O47" s="183" t="s">
        <v>285</v>
      </c>
    </row>
    <row r="48" spans="1:19" s="23" customFormat="1" ht="157.5" customHeight="1" x14ac:dyDescent="0.25">
      <c r="A48" s="203"/>
      <c r="B48" s="197"/>
      <c r="C48" s="197"/>
      <c r="D48" s="93" t="s">
        <v>263</v>
      </c>
      <c r="E48" s="84">
        <v>1</v>
      </c>
      <c r="F48" s="65">
        <v>1</v>
      </c>
      <c r="G48" s="84">
        <v>1</v>
      </c>
      <c r="H48" s="97"/>
      <c r="I48" s="84">
        <v>1</v>
      </c>
      <c r="J48" s="41"/>
      <c r="K48" s="84">
        <v>1</v>
      </c>
      <c r="L48" s="93"/>
      <c r="M48" s="44"/>
      <c r="N48" s="44"/>
      <c r="O48" s="184"/>
    </row>
    <row r="49" spans="1:87" s="16" customFormat="1" ht="150.75" customHeight="1" x14ac:dyDescent="0.3">
      <c r="A49" s="203"/>
      <c r="B49" s="196"/>
      <c r="C49" s="196"/>
      <c r="D49" s="93" t="s">
        <v>259</v>
      </c>
      <c r="E49" s="84">
        <v>1</v>
      </c>
      <c r="F49" s="65">
        <v>0.94</v>
      </c>
      <c r="G49" s="84">
        <v>1</v>
      </c>
      <c r="H49" s="41">
        <v>0.94</v>
      </c>
      <c r="I49" s="84">
        <v>1</v>
      </c>
      <c r="J49" s="41"/>
      <c r="K49" s="84">
        <v>1</v>
      </c>
      <c r="L49" s="93"/>
      <c r="M49" s="44"/>
      <c r="N49" s="44"/>
      <c r="O49" s="185"/>
    </row>
    <row r="50" spans="1:87" s="23" customFormat="1" ht="108.75" customHeight="1" x14ac:dyDescent="0.25">
      <c r="A50" s="203"/>
      <c r="B50" s="195" t="s">
        <v>264</v>
      </c>
      <c r="C50" s="195" t="s">
        <v>122</v>
      </c>
      <c r="D50" s="93" t="s">
        <v>265</v>
      </c>
      <c r="E50" s="84">
        <v>0.25</v>
      </c>
      <c r="F50" s="41">
        <v>0.28000000000000003</v>
      </c>
      <c r="G50" s="84">
        <v>0.5</v>
      </c>
      <c r="H50" s="41">
        <v>0.5</v>
      </c>
      <c r="I50" s="84">
        <v>0.75</v>
      </c>
      <c r="J50" s="93"/>
      <c r="K50" s="84">
        <v>1</v>
      </c>
      <c r="L50" s="93"/>
      <c r="M50" s="93"/>
      <c r="N50" s="44"/>
      <c r="O50" s="183" t="s">
        <v>288</v>
      </c>
    </row>
    <row r="51" spans="1:87" s="25" customFormat="1" ht="70.5" customHeight="1" x14ac:dyDescent="0.25">
      <c r="A51" s="203"/>
      <c r="B51" s="197"/>
      <c r="C51" s="197"/>
      <c r="D51" s="93" t="s">
        <v>249</v>
      </c>
      <c r="E51" s="84">
        <v>1</v>
      </c>
      <c r="F51" s="41">
        <v>1</v>
      </c>
      <c r="G51" s="84">
        <v>1</v>
      </c>
      <c r="H51" s="41">
        <v>1</v>
      </c>
      <c r="I51" s="84">
        <v>1</v>
      </c>
      <c r="J51" s="41"/>
      <c r="K51" s="84">
        <v>1</v>
      </c>
      <c r="L51" s="41"/>
      <c r="M51" s="44"/>
      <c r="N51" s="44"/>
      <c r="O51" s="184"/>
    </row>
    <row r="52" spans="1:87" s="23" customFormat="1" ht="78.75" customHeight="1" x14ac:dyDescent="0.25">
      <c r="A52" s="203"/>
      <c r="B52" s="196"/>
      <c r="C52" s="196"/>
      <c r="D52" s="93" t="s">
        <v>266</v>
      </c>
      <c r="E52" s="84">
        <v>1</v>
      </c>
      <c r="F52" s="41">
        <v>1</v>
      </c>
      <c r="G52" s="84">
        <v>1</v>
      </c>
      <c r="H52" s="41">
        <v>1</v>
      </c>
      <c r="I52" s="84">
        <v>1</v>
      </c>
      <c r="J52" s="41"/>
      <c r="K52" s="84">
        <v>1</v>
      </c>
      <c r="L52" s="41"/>
      <c r="M52" s="44"/>
      <c r="N52" s="44"/>
      <c r="O52" s="184"/>
    </row>
    <row r="53" spans="1:87" s="23" customFormat="1" ht="78" customHeight="1" x14ac:dyDescent="0.25">
      <c r="A53" s="203"/>
      <c r="B53" s="195" t="s">
        <v>89</v>
      </c>
      <c r="C53" s="195" t="s">
        <v>121</v>
      </c>
      <c r="D53" s="93" t="s">
        <v>90</v>
      </c>
      <c r="E53" s="84">
        <v>0</v>
      </c>
      <c r="F53" s="41">
        <v>0</v>
      </c>
      <c r="G53" s="84">
        <v>0.84</v>
      </c>
      <c r="H53" s="41">
        <v>0.83</v>
      </c>
      <c r="I53" s="84">
        <v>0.84</v>
      </c>
      <c r="J53" s="41"/>
      <c r="K53" s="84">
        <v>0.85</v>
      </c>
      <c r="L53" s="41"/>
      <c r="M53" s="44"/>
      <c r="N53" s="44"/>
      <c r="O53" s="184" t="s">
        <v>286</v>
      </c>
    </row>
    <row r="54" spans="1:87" s="23" customFormat="1" ht="30.75" customHeight="1" x14ac:dyDescent="0.25">
      <c r="A54" s="203"/>
      <c r="B54" s="197"/>
      <c r="C54" s="197"/>
      <c r="D54" s="93" t="s">
        <v>249</v>
      </c>
      <c r="E54" s="84">
        <v>1</v>
      </c>
      <c r="F54" s="41">
        <v>0.97</v>
      </c>
      <c r="G54" s="84">
        <v>1</v>
      </c>
      <c r="H54" s="41">
        <v>0.97</v>
      </c>
      <c r="I54" s="84">
        <v>1</v>
      </c>
      <c r="J54" s="41"/>
      <c r="K54" s="84">
        <v>1</v>
      </c>
      <c r="L54" s="41"/>
      <c r="M54" s="44"/>
      <c r="N54" s="44"/>
      <c r="O54" s="184"/>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23" customFormat="1" ht="30.75" customHeight="1" x14ac:dyDescent="0.25">
      <c r="A55" s="203"/>
      <c r="B55" s="196"/>
      <c r="C55" s="197"/>
      <c r="D55" s="93" t="s">
        <v>266</v>
      </c>
      <c r="E55" s="84">
        <v>1</v>
      </c>
      <c r="F55" s="41">
        <v>1</v>
      </c>
      <c r="G55" s="84">
        <v>1</v>
      </c>
      <c r="H55" s="41">
        <v>1</v>
      </c>
      <c r="I55" s="84">
        <v>1</v>
      </c>
      <c r="J55" s="41"/>
      <c r="K55" s="84">
        <v>1</v>
      </c>
      <c r="L55" s="41"/>
      <c r="M55" s="44"/>
      <c r="N55" s="44"/>
      <c r="O55" s="184"/>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row>
    <row r="56" spans="1:87" s="16" customFormat="1" ht="30.75" customHeight="1" x14ac:dyDescent="0.3">
      <c r="A56" s="203"/>
      <c r="B56" s="93" t="s">
        <v>267</v>
      </c>
      <c r="C56" s="197"/>
      <c r="D56" s="93" t="s">
        <v>268</v>
      </c>
      <c r="E56" s="84">
        <v>1</v>
      </c>
      <c r="F56" s="41">
        <v>1</v>
      </c>
      <c r="G56" s="84">
        <v>1</v>
      </c>
      <c r="H56" s="41">
        <v>1</v>
      </c>
      <c r="I56" s="84">
        <v>1</v>
      </c>
      <c r="J56" s="41"/>
      <c r="K56" s="84">
        <v>1</v>
      </c>
      <c r="L56" s="41"/>
      <c r="M56" s="44"/>
      <c r="N56" s="44"/>
      <c r="O56" s="18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30.75" customHeight="1" x14ac:dyDescent="0.3">
      <c r="A57" s="203"/>
      <c r="B57" s="195" t="s">
        <v>269</v>
      </c>
      <c r="C57" s="197"/>
      <c r="D57" s="93" t="s">
        <v>270</v>
      </c>
      <c r="E57" s="89">
        <v>0.89549999999999996</v>
      </c>
      <c r="F57" s="40">
        <v>0.89549999999999996</v>
      </c>
      <c r="G57" s="89">
        <v>0.89800000000000002</v>
      </c>
      <c r="H57" s="40">
        <v>0.89800000000000002</v>
      </c>
      <c r="I57" s="89">
        <v>0.90049999999999997</v>
      </c>
      <c r="J57" s="93"/>
      <c r="K57" s="89">
        <v>0.90300000000000002</v>
      </c>
      <c r="L57" s="41"/>
      <c r="M57" s="93"/>
      <c r="N57" s="93"/>
      <c r="O57" s="18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97.5" customHeight="1" x14ac:dyDescent="0.3">
      <c r="A58" s="203"/>
      <c r="B58" s="196"/>
      <c r="C58" s="196"/>
      <c r="D58" s="93" t="s">
        <v>249</v>
      </c>
      <c r="E58" s="84">
        <v>1</v>
      </c>
      <c r="F58" s="41">
        <v>1</v>
      </c>
      <c r="G58" s="84">
        <v>1</v>
      </c>
      <c r="H58" s="41">
        <v>1</v>
      </c>
      <c r="I58" s="84">
        <v>1</v>
      </c>
      <c r="J58" s="41"/>
      <c r="K58" s="84">
        <v>1</v>
      </c>
      <c r="L58" s="41"/>
      <c r="M58" s="44"/>
      <c r="N58" s="44"/>
      <c r="O58" s="185"/>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30.75" customHeight="1" x14ac:dyDescent="0.3">
      <c r="A59" s="203"/>
      <c r="B59" s="195" t="s">
        <v>271</v>
      </c>
      <c r="C59" s="195" t="s">
        <v>123</v>
      </c>
      <c r="D59" s="93" t="s">
        <v>272</v>
      </c>
      <c r="E59" s="84">
        <v>1</v>
      </c>
      <c r="F59" s="41">
        <v>1</v>
      </c>
      <c r="G59" s="84">
        <v>1</v>
      </c>
      <c r="H59" s="71"/>
      <c r="I59" s="84">
        <v>1</v>
      </c>
      <c r="J59" s="41"/>
      <c r="K59" s="84">
        <v>1</v>
      </c>
      <c r="L59" s="41"/>
      <c r="M59" s="93"/>
      <c r="N59" s="93"/>
      <c r="O59" s="18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30.75" customHeight="1" x14ac:dyDescent="0.3">
      <c r="A60" s="203"/>
      <c r="B60" s="197"/>
      <c r="C60" s="197"/>
      <c r="D60" s="93" t="s">
        <v>273</v>
      </c>
      <c r="E60" s="84">
        <v>0</v>
      </c>
      <c r="F60" s="41">
        <v>0</v>
      </c>
      <c r="G60" s="84">
        <v>0</v>
      </c>
      <c r="H60" s="41">
        <v>0</v>
      </c>
      <c r="I60" s="84">
        <v>0</v>
      </c>
      <c r="J60" s="41"/>
      <c r="K60" s="84">
        <v>0.66</v>
      </c>
      <c r="L60" s="41"/>
      <c r="M60" s="44"/>
      <c r="N60" s="44"/>
      <c r="O60" s="18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16" customFormat="1" ht="30.75" customHeight="1" x14ac:dyDescent="0.3">
      <c r="A61" s="203"/>
      <c r="B61" s="197"/>
      <c r="C61" s="197"/>
      <c r="D61" s="93" t="s">
        <v>129</v>
      </c>
      <c r="E61" s="84">
        <v>0.25</v>
      </c>
      <c r="F61" s="41">
        <v>0.34</v>
      </c>
      <c r="G61" s="84">
        <v>0.5</v>
      </c>
      <c r="H61" s="41">
        <v>0.5</v>
      </c>
      <c r="I61" s="84">
        <v>0.75</v>
      </c>
      <c r="J61" s="41"/>
      <c r="K61" s="84">
        <v>1</v>
      </c>
      <c r="L61" s="41"/>
      <c r="M61" s="44"/>
      <c r="N61" s="44"/>
      <c r="O61" s="18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row>
    <row r="62" spans="1:87" s="23" customFormat="1" ht="30.75" customHeight="1" x14ac:dyDescent="0.25">
      <c r="A62" s="203"/>
      <c r="B62" s="197"/>
      <c r="C62" s="197"/>
      <c r="D62" s="93" t="s">
        <v>128</v>
      </c>
      <c r="E62" s="84">
        <v>0.25</v>
      </c>
      <c r="F62" s="41">
        <v>0.19</v>
      </c>
      <c r="G62" s="84">
        <v>0.5</v>
      </c>
      <c r="H62" s="41">
        <v>0.4</v>
      </c>
      <c r="I62" s="84">
        <v>0.75</v>
      </c>
      <c r="J62" s="41"/>
      <c r="K62" s="84">
        <v>1</v>
      </c>
      <c r="L62" s="41"/>
      <c r="M62" s="44"/>
      <c r="N62" s="44"/>
      <c r="O62" s="184"/>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30.75" customHeight="1" x14ac:dyDescent="0.25">
      <c r="A63" s="203"/>
      <c r="B63" s="197"/>
      <c r="C63" s="197"/>
      <c r="D63" s="93" t="s">
        <v>249</v>
      </c>
      <c r="E63" s="84">
        <v>1</v>
      </c>
      <c r="F63" s="41">
        <v>1</v>
      </c>
      <c r="G63" s="84">
        <v>1</v>
      </c>
      <c r="H63" s="41">
        <v>1</v>
      </c>
      <c r="I63" s="84">
        <v>1</v>
      </c>
      <c r="J63" s="41"/>
      <c r="K63" s="84">
        <v>1</v>
      </c>
      <c r="L63" s="41"/>
      <c r="M63" s="44"/>
      <c r="N63" s="44"/>
      <c r="O63" s="184"/>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30.75" customHeight="1" x14ac:dyDescent="0.25">
      <c r="A64" s="203"/>
      <c r="B64" s="196"/>
      <c r="C64" s="196"/>
      <c r="D64" s="23" t="s">
        <v>266</v>
      </c>
      <c r="E64" s="84">
        <v>1</v>
      </c>
      <c r="F64" s="41">
        <v>1</v>
      </c>
      <c r="G64" s="84">
        <v>1</v>
      </c>
      <c r="H64" s="41">
        <v>1</v>
      </c>
      <c r="I64" s="84">
        <v>1</v>
      </c>
      <c r="J64" s="41"/>
      <c r="K64" s="84">
        <v>1</v>
      </c>
      <c r="L64" s="41"/>
      <c r="M64" s="44"/>
      <c r="N64" s="44"/>
      <c r="O64" s="18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93" customHeight="1" x14ac:dyDescent="0.25">
      <c r="A65" s="203"/>
      <c r="B65" s="195" t="s">
        <v>274</v>
      </c>
      <c r="C65" s="195" t="s">
        <v>124</v>
      </c>
      <c r="D65" s="93" t="s">
        <v>275</v>
      </c>
      <c r="E65" s="84">
        <v>0.14000000000000001</v>
      </c>
      <c r="F65" s="41">
        <v>0.14000000000000001</v>
      </c>
      <c r="G65" s="84">
        <v>0.36</v>
      </c>
      <c r="H65" s="41"/>
      <c r="I65" s="84">
        <v>0.67</v>
      </c>
      <c r="J65" s="41"/>
      <c r="K65" s="84">
        <v>1</v>
      </c>
      <c r="L65" s="41"/>
      <c r="M65" s="44"/>
      <c r="N65" s="44"/>
      <c r="O65" s="183" t="s">
        <v>287</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69.75" customHeight="1" x14ac:dyDescent="0.25">
      <c r="A66" s="204"/>
      <c r="B66" s="196"/>
      <c r="C66" s="196"/>
      <c r="D66" s="93" t="s">
        <v>249</v>
      </c>
      <c r="E66" s="84">
        <v>1</v>
      </c>
      <c r="F66" s="41">
        <v>1</v>
      </c>
      <c r="G66" s="84">
        <v>1</v>
      </c>
      <c r="H66" s="41">
        <v>1</v>
      </c>
      <c r="I66" s="84">
        <v>1</v>
      </c>
      <c r="J66" s="41"/>
      <c r="K66" s="84">
        <v>1</v>
      </c>
      <c r="L66" s="93"/>
      <c r="M66" s="44"/>
      <c r="N66" s="44"/>
      <c r="O66" s="18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6" customFormat="1" x14ac:dyDescent="0.3">
      <c r="B67" s="27"/>
      <c r="C67" s="27"/>
      <c r="D67" s="32"/>
      <c r="E67" s="27"/>
      <c r="F67" s="27"/>
      <c r="G67" s="27"/>
      <c r="H67" s="27"/>
      <c r="I67" s="27"/>
      <c r="J67" s="27"/>
      <c r="K67" s="27"/>
      <c r="L67" s="27"/>
      <c r="M67" s="27"/>
      <c r="N67" s="27"/>
    </row>
    <row r="68" spans="1:87" ht="15" customHeight="1" x14ac:dyDescent="0.3">
      <c r="A68" s="178" t="s">
        <v>8</v>
      </c>
      <c r="B68" s="178"/>
      <c r="C68" s="178"/>
      <c r="D68" s="178"/>
      <c r="E68" s="178"/>
      <c r="F68" s="178"/>
      <c r="G68" s="178"/>
      <c r="H68" s="178"/>
      <c r="I68" s="178"/>
      <c r="J68" s="178"/>
      <c r="K68" s="178"/>
      <c r="L68" s="178"/>
      <c r="M68" s="178"/>
      <c r="N68" s="178"/>
      <c r="O68" s="178"/>
    </row>
    <row r="69" spans="1:87" ht="15" customHeight="1" x14ac:dyDescent="0.3">
      <c r="A69" s="178" t="s">
        <v>9</v>
      </c>
      <c r="B69" s="178"/>
      <c r="C69" s="178"/>
      <c r="D69" s="178"/>
      <c r="E69" s="178"/>
      <c r="F69" s="178"/>
      <c r="G69" s="178"/>
      <c r="H69" s="178"/>
      <c r="I69" s="178"/>
      <c r="J69" s="178"/>
      <c r="K69" s="178"/>
      <c r="L69" s="178"/>
      <c r="M69" s="178"/>
      <c r="N69" s="178"/>
      <c r="O69" s="178"/>
    </row>
    <row r="70" spans="1:87" x14ac:dyDescent="0.3">
      <c r="A70" s="177" t="s">
        <v>37</v>
      </c>
      <c r="B70" s="177"/>
      <c r="C70" s="177"/>
      <c r="D70" s="177"/>
      <c r="E70" s="177"/>
      <c r="F70" s="177"/>
      <c r="G70" s="177"/>
      <c r="H70" s="177"/>
      <c r="I70" s="177"/>
      <c r="J70" s="177"/>
      <c r="K70" s="177"/>
      <c r="L70" s="177"/>
      <c r="M70" s="177"/>
      <c r="N70" s="177"/>
      <c r="O70" s="177"/>
    </row>
    <row r="71" spans="1:87" s="28" customFormat="1" x14ac:dyDescent="0.3">
      <c r="A71" s="172" t="s">
        <v>38</v>
      </c>
      <c r="B71" s="172"/>
      <c r="C71" s="172"/>
      <c r="D71" s="172"/>
      <c r="E71" s="172"/>
      <c r="F71" s="172"/>
      <c r="G71" s="172"/>
      <c r="H71" s="172"/>
      <c r="I71" s="172"/>
      <c r="J71" s="172"/>
      <c r="K71" s="172"/>
      <c r="L71" s="172"/>
      <c r="M71" s="172"/>
      <c r="N71" s="172"/>
      <c r="O71" s="172"/>
    </row>
  </sheetData>
  <autoFilter ref="A10:CI66" xr:uid="{00000000-0009-0000-0000-000005000000}"/>
  <mergeCells count="72">
    <mergeCell ref="A1:B3"/>
    <mergeCell ref="C1:N3"/>
    <mergeCell ref="B4:O4"/>
    <mergeCell ref="A5:O5"/>
    <mergeCell ref="A7:W7"/>
    <mergeCell ref="M9:M10"/>
    <mergeCell ref="N9:N10"/>
    <mergeCell ref="O9:O10"/>
    <mergeCell ref="A11:A18"/>
    <mergeCell ref="B11:B12"/>
    <mergeCell ref="C11:C12"/>
    <mergeCell ref="B13:B14"/>
    <mergeCell ref="C13:C14"/>
    <mergeCell ref="B15:B16"/>
    <mergeCell ref="C15:C16"/>
    <mergeCell ref="A9:A10"/>
    <mergeCell ref="B9:B10"/>
    <mergeCell ref="C9:C10"/>
    <mergeCell ref="D9:D10"/>
    <mergeCell ref="E9:L9"/>
    <mergeCell ref="B17:B18"/>
    <mergeCell ref="C17:C18"/>
    <mergeCell ref="A19:A23"/>
    <mergeCell ref="B19:B20"/>
    <mergeCell ref="C19:C23"/>
    <mergeCell ref="B22:B23"/>
    <mergeCell ref="O22:O23"/>
    <mergeCell ref="A24:A28"/>
    <mergeCell ref="C24:C25"/>
    <mergeCell ref="P24:P25"/>
    <mergeCell ref="B26:B28"/>
    <mergeCell ref="C26:C28"/>
    <mergeCell ref="O27:O28"/>
    <mergeCell ref="A29:A36"/>
    <mergeCell ref="B29:B30"/>
    <mergeCell ref="C29:C36"/>
    <mergeCell ref="B31:B33"/>
    <mergeCell ref="O32:O33"/>
    <mergeCell ref="B35:B36"/>
    <mergeCell ref="O50:O52"/>
    <mergeCell ref="A37:A41"/>
    <mergeCell ref="B37:B39"/>
    <mergeCell ref="C37:C41"/>
    <mergeCell ref="O38:O39"/>
    <mergeCell ref="B40:B41"/>
    <mergeCell ref="A42:A44"/>
    <mergeCell ref="B42:B44"/>
    <mergeCell ref="C42:C44"/>
    <mergeCell ref="O42:O44"/>
    <mergeCell ref="B53:B55"/>
    <mergeCell ref="C53:C58"/>
    <mergeCell ref="O53:O58"/>
    <mergeCell ref="B57:B58"/>
    <mergeCell ref="B59:B64"/>
    <mergeCell ref="C59:C64"/>
    <mergeCell ref="O59:O64"/>
    <mergeCell ref="A71:O71"/>
    <mergeCell ref="B65:B66"/>
    <mergeCell ref="C65:C66"/>
    <mergeCell ref="O65:O66"/>
    <mergeCell ref="A68:O68"/>
    <mergeCell ref="A69:O69"/>
    <mergeCell ref="A70:O70"/>
    <mergeCell ref="A45:A66"/>
    <mergeCell ref="B45:B46"/>
    <mergeCell ref="C45:C46"/>
    <mergeCell ref="O45:O46"/>
    <mergeCell ref="B47:B49"/>
    <mergeCell ref="C47:C49"/>
    <mergeCell ref="O47:O49"/>
    <mergeCell ref="B50:B52"/>
    <mergeCell ref="C50:C52"/>
  </mergeCells>
  <printOptions horizontalCentered="1" verticalCentered="1"/>
  <pageMargins left="0.70866141732283472" right="0.70866141732283472" top="0.74803149606299213" bottom="0.74803149606299213" header="0.31496062992125984" footer="0.31496062992125984"/>
  <pageSetup scale="32" orientation="landscape" r:id="rId1"/>
  <rowBreaks count="5" manualBreakCount="5">
    <brk id="16" max="12" man="1"/>
    <brk id="23" max="12" man="1"/>
    <brk id="29" max="12" man="1"/>
    <brk id="43" max="12" man="1"/>
    <brk id="49" max="14" man="1"/>
  </rowBreaks>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I69"/>
  <sheetViews>
    <sheetView showGridLines="0" tabSelected="1" view="pageBreakPreview" zoomScale="66" zoomScaleNormal="60" zoomScaleSheetLayoutView="66" workbookViewId="0">
      <pane ySplit="10" topLeftCell="A11" activePane="bottomLeft" state="frozen"/>
      <selection activeCell="B1" sqref="B1"/>
      <selection pane="bottomLeft" activeCell="O11" sqref="O11:O12"/>
    </sheetView>
  </sheetViews>
  <sheetFormatPr baseColWidth="10" defaultColWidth="11.5703125" defaultRowHeight="17.25" x14ac:dyDescent="0.3"/>
  <cols>
    <col min="1" max="1" width="23.5703125" style="11" customWidth="1"/>
    <col min="2" max="2" width="30" style="22" customWidth="1"/>
    <col min="3" max="3" width="36.5703125" style="22" customWidth="1"/>
    <col min="4" max="4" width="28.85546875" style="33" customWidth="1"/>
    <col min="5" max="6" width="15.140625" style="22" customWidth="1"/>
    <col min="7" max="7" width="17" style="22" customWidth="1"/>
    <col min="8" max="8" width="13.710937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8.28515625" style="22" customWidth="1"/>
    <col min="15" max="15" width="158.4257812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161"/>
      <c r="B1" s="162"/>
      <c r="C1" s="147" t="s">
        <v>130</v>
      </c>
      <c r="D1" s="148"/>
      <c r="E1" s="148"/>
      <c r="F1" s="148"/>
      <c r="G1" s="148"/>
      <c r="H1" s="148"/>
      <c r="I1" s="148"/>
      <c r="J1" s="148"/>
      <c r="K1" s="148"/>
      <c r="L1" s="148"/>
      <c r="M1" s="148"/>
      <c r="N1" s="149"/>
      <c r="O1" s="227" t="s">
        <v>394</v>
      </c>
    </row>
    <row r="2" spans="1:23" s="12" customFormat="1" ht="24.75" customHeight="1" x14ac:dyDescent="0.3">
      <c r="A2" s="163"/>
      <c r="B2" s="164"/>
      <c r="C2" s="150"/>
      <c r="D2" s="151"/>
      <c r="E2" s="151"/>
      <c r="F2" s="151"/>
      <c r="G2" s="151"/>
      <c r="H2" s="151"/>
      <c r="I2" s="151"/>
      <c r="J2" s="151"/>
      <c r="K2" s="151"/>
      <c r="L2" s="151"/>
      <c r="M2" s="151"/>
      <c r="N2" s="152"/>
      <c r="O2" s="234" t="s">
        <v>395</v>
      </c>
    </row>
    <row r="3" spans="1:23" s="12" customFormat="1" ht="22.5" customHeight="1" x14ac:dyDescent="0.3">
      <c r="A3" s="165"/>
      <c r="B3" s="166"/>
      <c r="C3" s="153"/>
      <c r="D3" s="154"/>
      <c r="E3" s="154"/>
      <c r="F3" s="154"/>
      <c r="G3" s="154"/>
      <c r="H3" s="154"/>
      <c r="I3" s="154"/>
      <c r="J3" s="154"/>
      <c r="K3" s="154"/>
      <c r="L3" s="154"/>
      <c r="M3" s="154"/>
      <c r="N3" s="155"/>
      <c r="O3" s="227" t="s">
        <v>396</v>
      </c>
    </row>
    <row r="4" spans="1:23" s="12" customFormat="1" ht="15.75" customHeight="1" x14ac:dyDescent="0.3">
      <c r="B4" s="173"/>
      <c r="C4" s="173"/>
      <c r="D4" s="173"/>
      <c r="E4" s="173"/>
      <c r="F4" s="173"/>
      <c r="G4" s="173"/>
      <c r="H4" s="173"/>
      <c r="I4" s="173"/>
      <c r="J4" s="173"/>
      <c r="K4" s="173"/>
      <c r="L4" s="173"/>
      <c r="M4" s="173"/>
      <c r="N4" s="173"/>
      <c r="O4" s="173"/>
    </row>
    <row r="5" spans="1:23" s="12" customFormat="1" ht="29.45" customHeight="1" x14ac:dyDescent="0.3">
      <c r="A5" s="187" t="s">
        <v>346</v>
      </c>
      <c r="B5" s="187"/>
      <c r="C5" s="187"/>
      <c r="D5" s="187"/>
      <c r="E5" s="187"/>
      <c r="F5" s="187"/>
      <c r="G5" s="187"/>
      <c r="H5" s="187"/>
      <c r="I5" s="187"/>
      <c r="J5" s="187"/>
      <c r="K5" s="187"/>
      <c r="L5" s="187"/>
      <c r="M5" s="187"/>
      <c r="N5" s="187"/>
      <c r="O5" s="187"/>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175" t="s">
        <v>289</v>
      </c>
      <c r="B7" s="175"/>
      <c r="C7" s="175"/>
      <c r="D7" s="175"/>
      <c r="E7" s="175"/>
      <c r="F7" s="175"/>
      <c r="G7" s="175"/>
      <c r="H7" s="175"/>
      <c r="I7" s="175"/>
      <c r="J7" s="175"/>
      <c r="K7" s="175"/>
      <c r="L7" s="175"/>
      <c r="M7" s="175"/>
      <c r="N7" s="175"/>
      <c r="O7" s="175"/>
      <c r="P7" s="175"/>
      <c r="Q7" s="175"/>
      <c r="R7" s="175"/>
      <c r="S7" s="175"/>
      <c r="T7" s="175"/>
      <c r="U7" s="175"/>
      <c r="V7" s="175"/>
      <c r="W7" s="175"/>
    </row>
    <row r="8" spans="1:23" s="12" customFormat="1" ht="25.5" x14ac:dyDescent="0.3">
      <c r="A8" s="98"/>
      <c r="B8" s="21"/>
      <c r="C8" s="21"/>
      <c r="D8" s="21"/>
      <c r="E8" s="20"/>
      <c r="F8" s="20"/>
      <c r="G8" s="20"/>
      <c r="H8" s="20"/>
      <c r="I8" s="20"/>
      <c r="J8" s="20"/>
      <c r="K8" s="20"/>
      <c r="L8" s="20"/>
      <c r="M8" s="21"/>
      <c r="N8" s="21"/>
      <c r="O8" s="98"/>
      <c r="P8" s="98"/>
      <c r="Q8" s="98"/>
      <c r="R8" s="98"/>
      <c r="S8" s="98"/>
      <c r="T8" s="98"/>
      <c r="U8" s="98"/>
      <c r="V8" s="98"/>
      <c r="W8" s="98"/>
    </row>
    <row r="9" spans="1:23" s="15" customFormat="1" ht="45.75" customHeight="1" x14ac:dyDescent="0.3">
      <c r="A9" s="192" t="s">
        <v>0</v>
      </c>
      <c r="B9" s="192" t="s">
        <v>1</v>
      </c>
      <c r="C9" s="192" t="s">
        <v>2</v>
      </c>
      <c r="D9" s="192" t="s">
        <v>27</v>
      </c>
      <c r="E9" s="194" t="s">
        <v>28</v>
      </c>
      <c r="F9" s="194"/>
      <c r="G9" s="194"/>
      <c r="H9" s="194"/>
      <c r="I9" s="194"/>
      <c r="J9" s="194"/>
      <c r="K9" s="194"/>
      <c r="L9" s="194"/>
      <c r="M9" s="188" t="s">
        <v>10</v>
      </c>
      <c r="N9" s="188" t="s">
        <v>297</v>
      </c>
      <c r="O9" s="190" t="s">
        <v>290</v>
      </c>
    </row>
    <row r="10" spans="1:23" ht="36.75" customHeight="1" x14ac:dyDescent="0.3">
      <c r="A10" s="193"/>
      <c r="B10" s="193"/>
      <c r="C10" s="193"/>
      <c r="D10" s="193"/>
      <c r="E10" s="81" t="s">
        <v>29</v>
      </c>
      <c r="F10" s="99" t="s">
        <v>30</v>
      </c>
      <c r="G10" s="81" t="s">
        <v>31</v>
      </c>
      <c r="H10" s="99" t="s">
        <v>32</v>
      </c>
      <c r="I10" s="81" t="s">
        <v>33</v>
      </c>
      <c r="J10" s="99" t="s">
        <v>34</v>
      </c>
      <c r="K10" s="81" t="s">
        <v>35</v>
      </c>
      <c r="L10" s="99" t="s">
        <v>36</v>
      </c>
      <c r="M10" s="189"/>
      <c r="N10" s="189"/>
      <c r="O10" s="191"/>
    </row>
    <row r="11" spans="1:23" s="30" customFormat="1" ht="58.5" customHeight="1" x14ac:dyDescent="0.25">
      <c r="A11" s="195" t="s">
        <v>291</v>
      </c>
      <c r="B11" s="195" t="s">
        <v>195</v>
      </c>
      <c r="C11" s="195" t="s">
        <v>380</v>
      </c>
      <c r="D11" s="195" t="s">
        <v>298</v>
      </c>
      <c r="E11" s="213">
        <v>0.25</v>
      </c>
      <c r="F11" s="213">
        <v>0.25</v>
      </c>
      <c r="G11" s="213">
        <v>0.55000000000000004</v>
      </c>
      <c r="H11" s="213"/>
      <c r="I11" s="213">
        <v>0.7</v>
      </c>
      <c r="J11" s="213"/>
      <c r="K11" s="213">
        <v>1</v>
      </c>
      <c r="L11" s="213"/>
      <c r="M11" s="209">
        <f>+F11</f>
        <v>0.25</v>
      </c>
      <c r="N11" s="211">
        <f>IF(M11/E11&gt;100%,100%,M11/E11)</f>
        <v>1</v>
      </c>
      <c r="O11" s="183" t="s">
        <v>378</v>
      </c>
    </row>
    <row r="12" spans="1:23" s="30" customFormat="1" ht="200.25" customHeight="1" x14ac:dyDescent="0.25">
      <c r="A12" s="197"/>
      <c r="B12" s="196"/>
      <c r="C12" s="196"/>
      <c r="D12" s="196"/>
      <c r="E12" s="214"/>
      <c r="F12" s="214"/>
      <c r="G12" s="214"/>
      <c r="H12" s="214"/>
      <c r="I12" s="214"/>
      <c r="J12" s="214"/>
      <c r="K12" s="214"/>
      <c r="L12" s="214"/>
      <c r="M12" s="210"/>
      <c r="N12" s="212"/>
      <c r="O12" s="185"/>
    </row>
    <row r="13" spans="1:23" s="30" customFormat="1" ht="30.75" customHeight="1" x14ac:dyDescent="0.25">
      <c r="A13" s="197"/>
      <c r="B13" s="195" t="s">
        <v>299</v>
      </c>
      <c r="C13" s="195" t="s">
        <v>381</v>
      </c>
      <c r="D13" s="199" t="s">
        <v>300</v>
      </c>
      <c r="E13" s="221" t="s">
        <v>62</v>
      </c>
      <c r="F13" s="221" t="s">
        <v>62</v>
      </c>
      <c r="G13" s="221" t="s">
        <v>62</v>
      </c>
      <c r="H13" s="221"/>
      <c r="I13" s="221" t="s">
        <v>62</v>
      </c>
      <c r="J13" s="221"/>
      <c r="K13" s="213">
        <v>1</v>
      </c>
      <c r="L13" s="222"/>
      <c r="M13" s="223" t="str">
        <f>+F13</f>
        <v>No aplica</v>
      </c>
      <c r="N13" s="211" t="s">
        <v>377</v>
      </c>
      <c r="O13" s="195" t="s">
        <v>379</v>
      </c>
    </row>
    <row r="14" spans="1:23" s="30" customFormat="1" ht="33" customHeight="1" x14ac:dyDescent="0.25">
      <c r="A14" s="197"/>
      <c r="B14" s="196"/>
      <c r="C14" s="196"/>
      <c r="D14" s="200"/>
      <c r="E14" s="224"/>
      <c r="F14" s="224"/>
      <c r="G14" s="224"/>
      <c r="H14" s="224"/>
      <c r="I14" s="224"/>
      <c r="J14" s="224"/>
      <c r="K14" s="214"/>
      <c r="L14" s="225"/>
      <c r="M14" s="210"/>
      <c r="N14" s="212"/>
      <c r="O14" s="226"/>
    </row>
    <row r="15" spans="1:23" s="30" customFormat="1" ht="296.25" customHeight="1" x14ac:dyDescent="0.25">
      <c r="A15" s="195" t="s">
        <v>292</v>
      </c>
      <c r="B15" s="133" t="s">
        <v>301</v>
      </c>
      <c r="C15" s="219" t="s">
        <v>382</v>
      </c>
      <c r="D15" s="127" t="s">
        <v>306</v>
      </c>
      <c r="E15" s="128">
        <v>90</v>
      </c>
      <c r="F15" s="128">
        <v>1</v>
      </c>
      <c r="G15" s="128">
        <v>173</v>
      </c>
      <c r="H15" s="128"/>
      <c r="I15" s="128">
        <v>184</v>
      </c>
      <c r="J15" s="128"/>
      <c r="K15" s="128">
        <v>286</v>
      </c>
      <c r="L15" s="129"/>
      <c r="M15" s="130">
        <f t="shared" ref="M15:M28" si="0">+F15</f>
        <v>1</v>
      </c>
      <c r="N15" s="228">
        <f>IF(M15/E15&gt;100%,100%,M15/E15)</f>
        <v>1.1111111111111112E-2</v>
      </c>
      <c r="O15" s="139" t="s">
        <v>375</v>
      </c>
    </row>
    <row r="16" spans="1:23" s="30" customFormat="1" ht="278.25" customHeight="1" x14ac:dyDescent="0.25">
      <c r="A16" s="197"/>
      <c r="B16" s="215" t="s">
        <v>302</v>
      </c>
      <c r="C16" s="220"/>
      <c r="D16" s="132" t="s">
        <v>303</v>
      </c>
      <c r="E16" s="134">
        <v>1920</v>
      </c>
      <c r="F16" s="134">
        <v>3192</v>
      </c>
      <c r="G16" s="134">
        <v>4800</v>
      </c>
      <c r="H16" s="134"/>
      <c r="I16" s="134">
        <v>9840</v>
      </c>
      <c r="J16" s="134"/>
      <c r="K16" s="134">
        <v>13000</v>
      </c>
      <c r="L16" s="129"/>
      <c r="M16" s="130">
        <f t="shared" si="0"/>
        <v>3192</v>
      </c>
      <c r="N16" s="131">
        <f t="shared" ref="N16" si="1">IF(M16/E16&gt;100%,100%,M16/E16)</f>
        <v>1</v>
      </c>
      <c r="O16" s="205" t="s">
        <v>376</v>
      </c>
    </row>
    <row r="17" spans="1:19" s="30" customFormat="1" ht="300" customHeight="1" x14ac:dyDescent="0.25">
      <c r="A17" s="196"/>
      <c r="B17" s="216"/>
      <c r="C17" s="220"/>
      <c r="D17" s="135" t="s">
        <v>304</v>
      </c>
      <c r="E17" s="128" t="s">
        <v>62</v>
      </c>
      <c r="F17" s="128" t="s">
        <v>62</v>
      </c>
      <c r="G17" s="128" t="s">
        <v>62</v>
      </c>
      <c r="H17" s="128"/>
      <c r="I17" s="128" t="s">
        <v>62</v>
      </c>
      <c r="J17" s="128"/>
      <c r="K17" s="136" t="s">
        <v>305</v>
      </c>
      <c r="L17" s="129"/>
      <c r="M17" s="137" t="str">
        <f t="shared" si="0"/>
        <v>No aplica</v>
      </c>
      <c r="N17" s="138" t="s">
        <v>62</v>
      </c>
      <c r="O17" s="206"/>
    </row>
    <row r="18" spans="1:19" s="30" customFormat="1" ht="119.25" customHeight="1" x14ac:dyDescent="0.3">
      <c r="A18" s="195" t="s">
        <v>293</v>
      </c>
      <c r="B18" s="199" t="s">
        <v>198</v>
      </c>
      <c r="C18" s="195" t="s">
        <v>383</v>
      </c>
      <c r="D18" s="47" t="s">
        <v>309</v>
      </c>
      <c r="E18" s="108" t="s">
        <v>62</v>
      </c>
      <c r="F18" s="122" t="s">
        <v>62</v>
      </c>
      <c r="G18" s="108">
        <v>0.1</v>
      </c>
      <c r="H18" s="109"/>
      <c r="I18" s="108">
        <v>0.4</v>
      </c>
      <c r="J18" s="109"/>
      <c r="K18" s="108">
        <v>1</v>
      </c>
      <c r="L18" s="103"/>
      <c r="M18" s="109" t="str">
        <f t="shared" si="0"/>
        <v>No aplica</v>
      </c>
      <c r="N18" s="101" t="s">
        <v>62</v>
      </c>
      <c r="O18" s="183" t="s">
        <v>358</v>
      </c>
      <c r="P18" s="179"/>
    </row>
    <row r="19" spans="1:19" s="30" customFormat="1" ht="82.5" customHeight="1" x14ac:dyDescent="0.25">
      <c r="A19" s="197"/>
      <c r="B19" s="200"/>
      <c r="C19" s="197"/>
      <c r="D19" s="103" t="s">
        <v>308</v>
      </c>
      <c r="E19" s="85" t="s">
        <v>62</v>
      </c>
      <c r="F19" s="103" t="s">
        <v>62</v>
      </c>
      <c r="G19" s="110" t="s">
        <v>310</v>
      </c>
      <c r="H19" s="103"/>
      <c r="I19" s="110" t="s">
        <v>311</v>
      </c>
      <c r="J19" s="103"/>
      <c r="K19" s="85" t="s">
        <v>312</v>
      </c>
      <c r="L19" s="103"/>
      <c r="M19" s="109" t="str">
        <f t="shared" si="0"/>
        <v>No aplica</v>
      </c>
      <c r="N19" s="101" t="s">
        <v>62</v>
      </c>
      <c r="O19" s="185"/>
      <c r="P19" s="179"/>
    </row>
    <row r="20" spans="1:19" s="30" customFormat="1" ht="182.25" customHeight="1" x14ac:dyDescent="0.25">
      <c r="A20" s="197"/>
      <c r="B20" s="217" t="s">
        <v>231</v>
      </c>
      <c r="C20" s="196"/>
      <c r="D20" s="111" t="s">
        <v>313</v>
      </c>
      <c r="E20" s="85">
        <v>146</v>
      </c>
      <c r="F20" s="103">
        <v>146</v>
      </c>
      <c r="G20" s="85">
        <v>146</v>
      </c>
      <c r="H20" s="103"/>
      <c r="I20" s="85">
        <v>650</v>
      </c>
      <c r="J20" s="103"/>
      <c r="K20" s="85">
        <v>1500</v>
      </c>
      <c r="L20" s="104"/>
      <c r="M20" s="109">
        <f t="shared" si="0"/>
        <v>146</v>
      </c>
      <c r="N20" s="101">
        <f>IF(M20/E20&gt;100%,100%,M20/E20)</f>
        <v>1</v>
      </c>
      <c r="O20" s="183" t="s">
        <v>363</v>
      </c>
      <c r="P20" s="179"/>
    </row>
    <row r="21" spans="1:19" s="30" customFormat="1" ht="182.25" customHeight="1" x14ac:dyDescent="0.25">
      <c r="A21" s="197"/>
      <c r="B21" s="218"/>
      <c r="C21" s="106" t="s">
        <v>383</v>
      </c>
      <c r="D21" s="111" t="s">
        <v>314</v>
      </c>
      <c r="E21" s="85">
        <v>76</v>
      </c>
      <c r="F21" s="103">
        <v>76</v>
      </c>
      <c r="G21" s="85">
        <v>76</v>
      </c>
      <c r="H21" s="103"/>
      <c r="I21" s="85">
        <v>151</v>
      </c>
      <c r="J21" s="103"/>
      <c r="K21" s="85">
        <v>410</v>
      </c>
      <c r="L21" s="104"/>
      <c r="M21" s="109">
        <f t="shared" si="0"/>
        <v>76</v>
      </c>
      <c r="N21" s="101">
        <f t="shared" ref="N19:N26" si="2">IF(M21/E21&gt;100%,100%,M21/E21)</f>
        <v>1</v>
      </c>
      <c r="O21" s="185"/>
      <c r="P21" s="100"/>
    </row>
    <row r="22" spans="1:19" s="30" customFormat="1" ht="80.25" customHeight="1" x14ac:dyDescent="0.25">
      <c r="A22" s="197"/>
      <c r="B22" s="123" t="s">
        <v>234</v>
      </c>
      <c r="C22" s="195" t="s">
        <v>383</v>
      </c>
      <c r="D22" s="103" t="s">
        <v>235</v>
      </c>
      <c r="E22" s="85" t="s">
        <v>62</v>
      </c>
      <c r="F22" s="103" t="s">
        <v>62</v>
      </c>
      <c r="G22" s="85" t="s">
        <v>62</v>
      </c>
      <c r="H22" s="103"/>
      <c r="I22" s="85" t="s">
        <v>62</v>
      </c>
      <c r="J22" s="103"/>
      <c r="K22" s="85" t="s">
        <v>62</v>
      </c>
      <c r="L22" s="103"/>
      <c r="M22" s="109" t="str">
        <f t="shared" si="0"/>
        <v>No aplica</v>
      </c>
      <c r="N22" s="101" t="s">
        <v>62</v>
      </c>
      <c r="O22" s="43" t="s">
        <v>359</v>
      </c>
    </row>
    <row r="23" spans="1:19" s="30" customFormat="1" ht="54" customHeight="1" x14ac:dyDescent="0.25">
      <c r="A23" s="197"/>
      <c r="B23" s="123" t="s">
        <v>237</v>
      </c>
      <c r="C23" s="197"/>
      <c r="D23" s="103" t="s">
        <v>315</v>
      </c>
      <c r="E23" s="86">
        <v>50</v>
      </c>
      <c r="F23" s="42">
        <v>60</v>
      </c>
      <c r="G23" s="86">
        <v>120</v>
      </c>
      <c r="H23" s="42"/>
      <c r="I23" s="86">
        <v>270</v>
      </c>
      <c r="J23" s="42"/>
      <c r="K23" s="86">
        <v>520</v>
      </c>
      <c r="L23" s="103"/>
      <c r="M23" s="102">
        <f t="shared" si="0"/>
        <v>60</v>
      </c>
      <c r="N23" s="101">
        <f>IF(M23/E23&gt;100%,100%,M23/E23)</f>
        <v>1</v>
      </c>
      <c r="O23" s="105" t="s">
        <v>364</v>
      </c>
      <c r="S23" s="31"/>
    </row>
    <row r="24" spans="1:19" s="16" customFormat="1" ht="57" customHeight="1" x14ac:dyDescent="0.3">
      <c r="A24" s="197"/>
      <c r="B24" s="126" t="s">
        <v>307</v>
      </c>
      <c r="C24" s="196"/>
      <c r="D24" s="103" t="s">
        <v>316</v>
      </c>
      <c r="E24" s="86" t="s">
        <v>62</v>
      </c>
      <c r="F24" s="42" t="s">
        <v>62</v>
      </c>
      <c r="G24" s="86" t="s">
        <v>62</v>
      </c>
      <c r="H24" s="42"/>
      <c r="I24" s="86" t="s">
        <v>62</v>
      </c>
      <c r="J24" s="42"/>
      <c r="K24" s="86">
        <v>14</v>
      </c>
      <c r="L24" s="103"/>
      <c r="M24" s="102" t="str">
        <f t="shared" si="0"/>
        <v>No aplica</v>
      </c>
      <c r="N24" s="101" t="s">
        <v>62</v>
      </c>
      <c r="O24" s="112" t="s">
        <v>360</v>
      </c>
      <c r="S24" s="17"/>
    </row>
    <row r="25" spans="1:19" s="16" customFormat="1" ht="57" customHeight="1" x14ac:dyDescent="0.3">
      <c r="A25" s="197"/>
      <c r="B25" s="195" t="s">
        <v>252</v>
      </c>
      <c r="C25" s="195" t="s">
        <v>383</v>
      </c>
      <c r="D25" s="103" t="s">
        <v>317</v>
      </c>
      <c r="E25" s="86">
        <v>7</v>
      </c>
      <c r="F25" s="42">
        <v>7</v>
      </c>
      <c r="G25" s="86">
        <v>11</v>
      </c>
      <c r="H25" s="42"/>
      <c r="I25" s="86">
        <v>20</v>
      </c>
      <c r="J25" s="42"/>
      <c r="K25" s="86">
        <v>20</v>
      </c>
      <c r="L25" s="103"/>
      <c r="M25" s="102">
        <f t="shared" si="0"/>
        <v>7</v>
      </c>
      <c r="N25" s="101">
        <f t="shared" si="2"/>
        <v>1</v>
      </c>
      <c r="O25" s="43" t="s">
        <v>365</v>
      </c>
      <c r="S25" s="17"/>
    </row>
    <row r="26" spans="1:19" s="16" customFormat="1" ht="78" customHeight="1" x14ac:dyDescent="0.3">
      <c r="A26" s="196"/>
      <c r="B26" s="196"/>
      <c r="C26" s="196"/>
      <c r="D26" s="103" t="s">
        <v>318</v>
      </c>
      <c r="E26" s="86">
        <v>7</v>
      </c>
      <c r="F26" s="42">
        <v>0</v>
      </c>
      <c r="G26" s="86">
        <v>7</v>
      </c>
      <c r="H26" s="42"/>
      <c r="I26" s="86">
        <v>14</v>
      </c>
      <c r="J26" s="42"/>
      <c r="K26" s="86">
        <v>14</v>
      </c>
      <c r="L26" s="103"/>
      <c r="M26" s="102">
        <f t="shared" si="0"/>
        <v>0</v>
      </c>
      <c r="N26" s="101">
        <f t="shared" si="2"/>
        <v>0</v>
      </c>
      <c r="O26" s="105" t="s">
        <v>361</v>
      </c>
      <c r="S26" s="17"/>
    </row>
    <row r="27" spans="1:19" s="16" customFormat="1" ht="99" customHeight="1" x14ac:dyDescent="0.3">
      <c r="A27" s="195" t="s">
        <v>366</v>
      </c>
      <c r="B27" s="123" t="s">
        <v>222</v>
      </c>
      <c r="C27" s="195" t="s">
        <v>384</v>
      </c>
      <c r="D27" s="103" t="s">
        <v>321</v>
      </c>
      <c r="E27" s="86" t="s">
        <v>62</v>
      </c>
      <c r="F27" s="86" t="s">
        <v>62</v>
      </c>
      <c r="G27" s="86" t="s">
        <v>62</v>
      </c>
      <c r="H27" s="103"/>
      <c r="I27" s="86" t="s">
        <v>62</v>
      </c>
      <c r="J27" s="103"/>
      <c r="K27" s="86">
        <v>5000</v>
      </c>
      <c r="L27" s="103"/>
      <c r="M27" s="102" t="str">
        <f t="shared" si="0"/>
        <v>No aplica</v>
      </c>
      <c r="N27" s="101" t="s">
        <v>62</v>
      </c>
      <c r="O27" s="113" t="s">
        <v>367</v>
      </c>
      <c r="S27" s="17"/>
    </row>
    <row r="28" spans="1:19" s="16" customFormat="1" ht="156.75" customHeight="1" x14ac:dyDescent="0.3">
      <c r="A28" s="197"/>
      <c r="B28" s="126" t="s">
        <v>319</v>
      </c>
      <c r="C28" s="197"/>
      <c r="D28" s="103" t="s">
        <v>322</v>
      </c>
      <c r="E28" s="86">
        <v>2</v>
      </c>
      <c r="F28" s="42">
        <v>2</v>
      </c>
      <c r="G28" s="86">
        <v>192</v>
      </c>
      <c r="H28" s="46"/>
      <c r="I28" s="86">
        <v>251</v>
      </c>
      <c r="J28" s="46"/>
      <c r="K28" s="86">
        <v>1339</v>
      </c>
      <c r="L28" s="103"/>
      <c r="M28" s="102">
        <f t="shared" si="0"/>
        <v>2</v>
      </c>
      <c r="N28" s="101">
        <f t="shared" ref="N27:N64" si="3">IF(M28/E28&gt;100%,100%,M28/E28)</f>
        <v>1</v>
      </c>
      <c r="O28" s="107" t="s">
        <v>362</v>
      </c>
      <c r="S28" s="17"/>
    </row>
    <row r="29" spans="1:19" s="16" customFormat="1" ht="108" customHeight="1" x14ac:dyDescent="0.3">
      <c r="A29" s="197"/>
      <c r="B29" s="195" t="s">
        <v>320</v>
      </c>
      <c r="C29" s="197"/>
      <c r="D29" s="47" t="s">
        <v>324</v>
      </c>
      <c r="E29" s="85">
        <v>2</v>
      </c>
      <c r="F29" s="103">
        <v>2</v>
      </c>
      <c r="G29" s="85">
        <v>509</v>
      </c>
      <c r="H29" s="103"/>
      <c r="I29" s="85">
        <v>769</v>
      </c>
      <c r="J29" s="103"/>
      <c r="K29" s="85">
        <v>1029</v>
      </c>
      <c r="L29" s="103"/>
      <c r="M29" s="102">
        <f t="shared" ref="M29:M64" si="4">+F29</f>
        <v>2</v>
      </c>
      <c r="N29" s="101">
        <f t="shared" si="3"/>
        <v>1</v>
      </c>
      <c r="O29" s="183" t="s">
        <v>368</v>
      </c>
      <c r="S29" s="17"/>
    </row>
    <row r="30" spans="1:19" s="16" customFormat="1" ht="87" customHeight="1" x14ac:dyDescent="0.3">
      <c r="A30" s="197"/>
      <c r="B30" s="197"/>
      <c r="C30" s="197"/>
      <c r="D30" s="103" t="s">
        <v>325</v>
      </c>
      <c r="E30" s="85">
        <v>20</v>
      </c>
      <c r="F30" s="103">
        <v>25</v>
      </c>
      <c r="G30" s="85">
        <v>20</v>
      </c>
      <c r="H30" s="103"/>
      <c r="I30" s="85">
        <v>1200</v>
      </c>
      <c r="J30" s="103"/>
      <c r="K30" s="85">
        <v>1370</v>
      </c>
      <c r="L30" s="103"/>
      <c r="M30" s="102">
        <f t="shared" si="4"/>
        <v>25</v>
      </c>
      <c r="N30" s="101">
        <f t="shared" si="3"/>
        <v>1</v>
      </c>
      <c r="O30" s="184"/>
      <c r="S30" s="17"/>
    </row>
    <row r="31" spans="1:19" s="16" customFormat="1" ht="63" customHeight="1" x14ac:dyDescent="0.3">
      <c r="A31" s="196"/>
      <c r="B31" s="196"/>
      <c r="C31" s="197"/>
      <c r="D31" s="103" t="s">
        <v>323</v>
      </c>
      <c r="E31" s="85">
        <v>35</v>
      </c>
      <c r="F31" s="103">
        <v>35</v>
      </c>
      <c r="G31" s="85">
        <v>45</v>
      </c>
      <c r="H31" s="103"/>
      <c r="I31" s="85">
        <v>45</v>
      </c>
      <c r="J31" s="103"/>
      <c r="K31" s="85">
        <v>200</v>
      </c>
      <c r="L31" s="103"/>
      <c r="M31" s="102">
        <f t="shared" si="4"/>
        <v>35</v>
      </c>
      <c r="N31" s="101">
        <f t="shared" si="3"/>
        <v>1</v>
      </c>
      <c r="O31" s="184"/>
      <c r="S31" s="17"/>
    </row>
    <row r="32" spans="1:19" s="16" customFormat="1" ht="51.75" customHeight="1" x14ac:dyDescent="0.3">
      <c r="A32" s="195" t="s">
        <v>294</v>
      </c>
      <c r="B32" s="195" t="s">
        <v>326</v>
      </c>
      <c r="C32" s="195" t="s">
        <v>385</v>
      </c>
      <c r="D32" s="103" t="s">
        <v>327</v>
      </c>
      <c r="E32" s="85" t="s">
        <v>62</v>
      </c>
      <c r="F32" s="103" t="s">
        <v>62</v>
      </c>
      <c r="G32" s="85">
        <v>10</v>
      </c>
      <c r="H32" s="103"/>
      <c r="I32" s="85"/>
      <c r="J32" s="103"/>
      <c r="K32" s="85">
        <v>30</v>
      </c>
      <c r="L32" s="103"/>
      <c r="M32" s="102" t="str">
        <f t="shared" si="4"/>
        <v>No aplica</v>
      </c>
      <c r="N32" s="101" t="s">
        <v>62</v>
      </c>
      <c r="O32" s="183" t="s">
        <v>352</v>
      </c>
    </row>
    <row r="33" spans="1:16" s="23" customFormat="1" ht="77.25" customHeight="1" x14ac:dyDescent="0.25">
      <c r="A33" s="197"/>
      <c r="B33" s="197"/>
      <c r="C33" s="197"/>
      <c r="D33" s="103" t="s">
        <v>245</v>
      </c>
      <c r="E33" s="85" t="s">
        <v>62</v>
      </c>
      <c r="F33" s="103" t="s">
        <v>62</v>
      </c>
      <c r="G33" s="85" t="s">
        <v>62</v>
      </c>
      <c r="H33" s="103"/>
      <c r="I33" s="85" t="s">
        <v>62</v>
      </c>
      <c r="J33" s="103"/>
      <c r="K33" s="85" t="s">
        <v>62</v>
      </c>
      <c r="L33" s="103"/>
      <c r="M33" s="102" t="str">
        <f t="shared" si="4"/>
        <v>No aplica</v>
      </c>
      <c r="N33" s="101" t="s">
        <v>62</v>
      </c>
      <c r="O33" s="184"/>
      <c r="P33" s="34"/>
    </row>
    <row r="34" spans="1:16" s="23" customFormat="1" ht="78.75" customHeight="1" x14ac:dyDescent="0.25">
      <c r="A34" s="197"/>
      <c r="B34" s="196"/>
      <c r="C34" s="197"/>
      <c r="D34" s="103" t="s">
        <v>328</v>
      </c>
      <c r="E34" s="83" t="s">
        <v>62</v>
      </c>
      <c r="F34" s="103" t="s">
        <v>62</v>
      </c>
      <c r="G34" s="83">
        <v>0.3</v>
      </c>
      <c r="H34" s="103"/>
      <c r="I34" s="83" t="s">
        <v>62</v>
      </c>
      <c r="J34" s="103"/>
      <c r="K34" s="83">
        <v>0.65</v>
      </c>
      <c r="L34" s="41"/>
      <c r="M34" s="102" t="str">
        <f t="shared" si="4"/>
        <v>No aplica</v>
      </c>
      <c r="N34" s="101" t="s">
        <v>62</v>
      </c>
      <c r="O34" s="185"/>
    </row>
    <row r="35" spans="1:16" s="16" customFormat="1" ht="114.75" customHeight="1" x14ac:dyDescent="0.3">
      <c r="A35" s="197"/>
      <c r="B35" s="124" t="s">
        <v>247</v>
      </c>
      <c r="C35" s="197"/>
      <c r="D35" s="103" t="s">
        <v>329</v>
      </c>
      <c r="E35" s="85" t="s">
        <v>62</v>
      </c>
      <c r="F35" s="103" t="s">
        <v>62</v>
      </c>
      <c r="G35" s="85" t="s">
        <v>62</v>
      </c>
      <c r="H35" s="103"/>
      <c r="I35" s="85" t="s">
        <v>62</v>
      </c>
      <c r="J35" s="103"/>
      <c r="K35" s="85">
        <v>30</v>
      </c>
      <c r="L35" s="103"/>
      <c r="M35" s="102" t="str">
        <f t="shared" si="4"/>
        <v>No aplica</v>
      </c>
      <c r="N35" s="101" t="s">
        <v>62</v>
      </c>
      <c r="O35" s="207" t="s">
        <v>353</v>
      </c>
    </row>
    <row r="36" spans="1:16" s="16" customFormat="1" ht="71.25" customHeight="1" x14ac:dyDescent="0.3">
      <c r="A36" s="197"/>
      <c r="B36" s="126"/>
      <c r="C36" s="196"/>
      <c r="D36" s="103" t="s">
        <v>330</v>
      </c>
      <c r="E36" s="84" t="s">
        <v>62</v>
      </c>
      <c r="F36" s="103" t="s">
        <v>62</v>
      </c>
      <c r="G36" s="84" t="s">
        <v>62</v>
      </c>
      <c r="H36" s="41"/>
      <c r="I36" s="84">
        <v>1</v>
      </c>
      <c r="J36" s="41"/>
      <c r="K36" s="84">
        <v>1</v>
      </c>
      <c r="L36" s="41"/>
      <c r="M36" s="102" t="str">
        <f t="shared" si="4"/>
        <v>No aplica</v>
      </c>
      <c r="N36" s="101" t="s">
        <v>62</v>
      </c>
      <c r="O36" s="208"/>
    </row>
    <row r="37" spans="1:16" s="16" customFormat="1" ht="97.5" customHeight="1" x14ac:dyDescent="0.3">
      <c r="A37" s="196"/>
      <c r="B37" s="125" t="s">
        <v>197</v>
      </c>
      <c r="C37" s="106" t="s">
        <v>385</v>
      </c>
      <c r="D37" s="103" t="s">
        <v>331</v>
      </c>
      <c r="E37" s="115" t="s">
        <v>62</v>
      </c>
      <c r="F37" s="103" t="s">
        <v>62</v>
      </c>
      <c r="G37" s="115" t="s">
        <v>62</v>
      </c>
      <c r="H37" s="116"/>
      <c r="I37" s="85">
        <v>2</v>
      </c>
      <c r="J37" s="116"/>
      <c r="K37" s="85">
        <v>9</v>
      </c>
      <c r="L37" s="41"/>
      <c r="M37" s="102" t="str">
        <f t="shared" si="4"/>
        <v>No aplica</v>
      </c>
      <c r="N37" s="101" t="s">
        <v>62</v>
      </c>
      <c r="O37" s="117" t="s">
        <v>354</v>
      </c>
    </row>
    <row r="38" spans="1:16" s="16" customFormat="1" ht="114" customHeight="1" x14ac:dyDescent="0.3">
      <c r="A38" s="195" t="s">
        <v>295</v>
      </c>
      <c r="B38" s="195" t="s">
        <v>355</v>
      </c>
      <c r="C38" s="195" t="s">
        <v>386</v>
      </c>
      <c r="D38" s="103" t="s">
        <v>356</v>
      </c>
      <c r="E38" s="85">
        <v>8</v>
      </c>
      <c r="F38" s="103">
        <v>0</v>
      </c>
      <c r="G38" s="85">
        <v>20</v>
      </c>
      <c r="H38" s="103"/>
      <c r="I38" s="85">
        <v>43</v>
      </c>
      <c r="J38" s="103"/>
      <c r="K38" s="85">
        <v>80</v>
      </c>
      <c r="L38" s="103"/>
      <c r="M38" s="102">
        <f t="shared" si="4"/>
        <v>0</v>
      </c>
      <c r="N38" s="101">
        <f t="shared" si="3"/>
        <v>0</v>
      </c>
      <c r="O38" s="118" t="s">
        <v>369</v>
      </c>
    </row>
    <row r="39" spans="1:16" s="16" customFormat="1" ht="102.75" customHeight="1" x14ac:dyDescent="0.3">
      <c r="A39" s="197"/>
      <c r="B39" s="197"/>
      <c r="C39" s="197"/>
      <c r="D39" s="103" t="s">
        <v>357</v>
      </c>
      <c r="E39" s="85">
        <v>10</v>
      </c>
      <c r="F39" s="103">
        <v>0</v>
      </c>
      <c r="G39" s="85">
        <v>40</v>
      </c>
      <c r="H39" s="41"/>
      <c r="I39" s="85">
        <v>70</v>
      </c>
      <c r="J39" s="41"/>
      <c r="K39" s="85">
        <v>100</v>
      </c>
      <c r="L39" s="119"/>
      <c r="M39" s="102">
        <f t="shared" si="4"/>
        <v>0</v>
      </c>
      <c r="N39" s="101">
        <f t="shared" si="3"/>
        <v>0</v>
      </c>
      <c r="O39" s="114" t="s">
        <v>370</v>
      </c>
    </row>
    <row r="40" spans="1:16" s="23" customFormat="1" ht="81.75" customHeight="1" x14ac:dyDescent="0.25">
      <c r="A40" s="195" t="s">
        <v>296</v>
      </c>
      <c r="B40" s="195" t="s">
        <v>257</v>
      </c>
      <c r="C40" s="195" t="s">
        <v>387</v>
      </c>
      <c r="D40" s="103" t="s">
        <v>343</v>
      </c>
      <c r="E40" s="84">
        <v>1</v>
      </c>
      <c r="F40" s="65">
        <v>1</v>
      </c>
      <c r="G40" s="84">
        <v>1</v>
      </c>
      <c r="H40" s="41"/>
      <c r="I40" s="84">
        <v>1</v>
      </c>
      <c r="J40" s="41"/>
      <c r="K40" s="84">
        <v>1</v>
      </c>
      <c r="L40" s="41"/>
      <c r="M40" s="101">
        <f>+F40</f>
        <v>1</v>
      </c>
      <c r="N40" s="101">
        <f t="shared" si="3"/>
        <v>1</v>
      </c>
      <c r="O40" s="183" t="s">
        <v>371</v>
      </c>
    </row>
    <row r="41" spans="1:16" s="23" customFormat="1" ht="81.75" customHeight="1" x14ac:dyDescent="0.25">
      <c r="A41" s="197"/>
      <c r="B41" s="197"/>
      <c r="C41" s="197"/>
      <c r="D41" s="103" t="s">
        <v>342</v>
      </c>
      <c r="E41" s="84">
        <v>1</v>
      </c>
      <c r="F41" s="65">
        <v>1</v>
      </c>
      <c r="G41" s="84">
        <v>1</v>
      </c>
      <c r="H41" s="41"/>
      <c r="I41" s="84">
        <v>1</v>
      </c>
      <c r="J41" s="41"/>
      <c r="K41" s="84">
        <v>1</v>
      </c>
      <c r="L41" s="41"/>
      <c r="M41" s="101">
        <f t="shared" ref="M41:M64" si="5">+F41</f>
        <v>1</v>
      </c>
      <c r="N41" s="101"/>
      <c r="O41" s="184"/>
    </row>
    <row r="42" spans="1:16" s="23" customFormat="1" ht="65.25" customHeight="1" x14ac:dyDescent="0.25">
      <c r="A42" s="197"/>
      <c r="B42" s="196"/>
      <c r="C42" s="196"/>
      <c r="D42" s="103" t="s">
        <v>259</v>
      </c>
      <c r="E42" s="84">
        <v>1</v>
      </c>
      <c r="F42" s="65">
        <v>1</v>
      </c>
      <c r="G42" s="84">
        <v>1</v>
      </c>
      <c r="H42" s="65"/>
      <c r="I42" s="84">
        <v>1</v>
      </c>
      <c r="J42" s="41"/>
      <c r="K42" s="84">
        <v>1</v>
      </c>
      <c r="L42" s="41"/>
      <c r="M42" s="101">
        <f t="shared" si="5"/>
        <v>1</v>
      </c>
      <c r="N42" s="101">
        <f t="shared" si="3"/>
        <v>1</v>
      </c>
      <c r="O42" s="198"/>
    </row>
    <row r="43" spans="1:16" s="16" customFormat="1" ht="71.25" customHeight="1" x14ac:dyDescent="0.3">
      <c r="A43" s="197"/>
      <c r="B43" s="195" t="s">
        <v>260</v>
      </c>
      <c r="C43" s="195" t="s">
        <v>388</v>
      </c>
      <c r="D43" s="103" t="s">
        <v>332</v>
      </c>
      <c r="E43" s="84">
        <v>0.13</v>
      </c>
      <c r="F43" s="41">
        <v>0.13</v>
      </c>
      <c r="G43" s="84">
        <v>0.51</v>
      </c>
      <c r="H43" s="44"/>
      <c r="I43" s="84">
        <v>0.79</v>
      </c>
      <c r="J43" s="44"/>
      <c r="K43" s="84">
        <v>1</v>
      </c>
      <c r="L43" s="41"/>
      <c r="M43" s="101">
        <f t="shared" si="5"/>
        <v>0.13</v>
      </c>
      <c r="N43" s="101">
        <f t="shared" si="3"/>
        <v>1</v>
      </c>
      <c r="O43" s="183" t="s">
        <v>372</v>
      </c>
    </row>
    <row r="44" spans="1:16" s="23" customFormat="1" ht="81" customHeight="1" x14ac:dyDescent="0.25">
      <c r="A44" s="197"/>
      <c r="B44" s="197"/>
      <c r="C44" s="197"/>
      <c r="D44" s="103" t="s">
        <v>263</v>
      </c>
      <c r="E44" s="84">
        <v>1</v>
      </c>
      <c r="F44" s="65">
        <v>1</v>
      </c>
      <c r="G44" s="84">
        <v>1</v>
      </c>
      <c r="H44" s="65"/>
      <c r="I44" s="84">
        <v>1</v>
      </c>
      <c r="J44" s="41"/>
      <c r="K44" s="84">
        <v>1</v>
      </c>
      <c r="L44" s="41"/>
      <c r="M44" s="101">
        <f t="shared" si="5"/>
        <v>1</v>
      </c>
      <c r="N44" s="101">
        <f t="shared" si="3"/>
        <v>1</v>
      </c>
      <c r="O44" s="184"/>
    </row>
    <row r="45" spans="1:16" s="16" customFormat="1" ht="47.25" customHeight="1" x14ac:dyDescent="0.3">
      <c r="A45" s="197"/>
      <c r="B45" s="196"/>
      <c r="C45" s="196"/>
      <c r="D45" s="103" t="s">
        <v>259</v>
      </c>
      <c r="E45" s="84">
        <v>0.94</v>
      </c>
      <c r="F45" s="65">
        <v>0.94</v>
      </c>
      <c r="G45" s="84">
        <v>0.96</v>
      </c>
      <c r="H45" s="41"/>
      <c r="I45" s="84">
        <v>0.98</v>
      </c>
      <c r="J45" s="41"/>
      <c r="K45" s="84">
        <v>1</v>
      </c>
      <c r="L45" s="41"/>
      <c r="M45" s="101">
        <f t="shared" si="5"/>
        <v>0.94</v>
      </c>
      <c r="N45" s="101">
        <f t="shared" si="3"/>
        <v>1</v>
      </c>
      <c r="O45" s="185"/>
    </row>
    <row r="46" spans="1:16" s="23" customFormat="1" ht="108.75" customHeight="1" x14ac:dyDescent="0.25">
      <c r="A46" s="197"/>
      <c r="B46" s="195" t="s">
        <v>340</v>
      </c>
      <c r="C46" s="195" t="s">
        <v>389</v>
      </c>
      <c r="D46" s="103" t="s">
        <v>341</v>
      </c>
      <c r="E46" s="84">
        <v>0.25</v>
      </c>
      <c r="F46" s="41">
        <v>0.25</v>
      </c>
      <c r="G46" s="84">
        <v>0.5</v>
      </c>
      <c r="H46" s="41"/>
      <c r="I46" s="84">
        <v>0.75</v>
      </c>
      <c r="J46" s="41"/>
      <c r="K46" s="84">
        <v>1</v>
      </c>
      <c r="L46" s="41"/>
      <c r="M46" s="101">
        <f t="shared" si="5"/>
        <v>0.25</v>
      </c>
      <c r="N46" s="101">
        <f t="shared" si="3"/>
        <v>1</v>
      </c>
      <c r="O46" s="183" t="s">
        <v>347</v>
      </c>
    </row>
    <row r="47" spans="1:16" s="25" customFormat="1" ht="70.5" customHeight="1" x14ac:dyDescent="0.25">
      <c r="A47" s="197"/>
      <c r="B47" s="197"/>
      <c r="C47" s="197"/>
      <c r="D47" s="103" t="s">
        <v>333</v>
      </c>
      <c r="E47" s="84">
        <v>1</v>
      </c>
      <c r="F47" s="41">
        <v>1</v>
      </c>
      <c r="G47" s="84">
        <v>1</v>
      </c>
      <c r="H47" s="41"/>
      <c r="I47" s="84">
        <v>1</v>
      </c>
      <c r="J47" s="41"/>
      <c r="K47" s="84">
        <v>1</v>
      </c>
      <c r="L47" s="41"/>
      <c r="M47" s="101">
        <f t="shared" si="5"/>
        <v>1</v>
      </c>
      <c r="N47" s="101">
        <f t="shared" si="3"/>
        <v>1</v>
      </c>
      <c r="O47" s="184"/>
    </row>
    <row r="48" spans="1:16" s="23" customFormat="1" ht="124.5" customHeight="1" x14ac:dyDescent="0.25">
      <c r="A48" s="197"/>
      <c r="B48" s="196"/>
      <c r="C48" s="197"/>
      <c r="D48" s="103" t="s">
        <v>330</v>
      </c>
      <c r="E48" s="84">
        <v>1</v>
      </c>
      <c r="F48" s="41">
        <v>1</v>
      </c>
      <c r="G48" s="84">
        <v>1</v>
      </c>
      <c r="H48" s="41"/>
      <c r="I48" s="84">
        <v>1</v>
      </c>
      <c r="J48" s="41"/>
      <c r="K48" s="84">
        <v>1</v>
      </c>
      <c r="L48" s="41"/>
      <c r="M48" s="101">
        <f t="shared" si="5"/>
        <v>1</v>
      </c>
      <c r="N48" s="101">
        <f t="shared" si="3"/>
        <v>1</v>
      </c>
      <c r="O48" s="185"/>
    </row>
    <row r="49" spans="1:87" s="23" customFormat="1" ht="99.75" customHeight="1" x14ac:dyDescent="0.25">
      <c r="A49" s="197"/>
      <c r="B49" s="230" t="s">
        <v>89</v>
      </c>
      <c r="C49" s="169" t="s">
        <v>390</v>
      </c>
      <c r="D49" s="233" t="s">
        <v>90</v>
      </c>
      <c r="E49" s="84" t="s">
        <v>62</v>
      </c>
      <c r="F49" s="41" t="s">
        <v>62</v>
      </c>
      <c r="G49" s="84">
        <v>0.84</v>
      </c>
      <c r="H49" s="41"/>
      <c r="I49" s="84" t="s">
        <v>62</v>
      </c>
      <c r="J49" s="41"/>
      <c r="K49" s="84">
        <v>0.85</v>
      </c>
      <c r="L49" s="41"/>
      <c r="M49" s="229" t="str">
        <f t="shared" si="5"/>
        <v>No aplica</v>
      </c>
      <c r="N49" s="101" t="s">
        <v>62</v>
      </c>
      <c r="O49" s="183" t="s">
        <v>348</v>
      </c>
    </row>
    <row r="50" spans="1:87" s="23" customFormat="1" ht="65.25" customHeight="1" x14ac:dyDescent="0.25">
      <c r="A50" s="197"/>
      <c r="B50" s="231"/>
      <c r="C50" s="169"/>
      <c r="D50" s="233" t="s">
        <v>333</v>
      </c>
      <c r="E50" s="84">
        <v>1</v>
      </c>
      <c r="F50" s="41">
        <v>0.97</v>
      </c>
      <c r="G50" s="84">
        <v>1</v>
      </c>
      <c r="H50" s="41"/>
      <c r="I50" s="84">
        <v>1</v>
      </c>
      <c r="J50" s="41"/>
      <c r="K50" s="84">
        <v>1</v>
      </c>
      <c r="L50" s="41"/>
      <c r="M50" s="101">
        <f t="shared" si="5"/>
        <v>0.97</v>
      </c>
      <c r="N50" s="101">
        <f t="shared" si="3"/>
        <v>0.97</v>
      </c>
      <c r="O50" s="184"/>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row>
    <row r="51" spans="1:87" s="23" customFormat="1" ht="71.25" customHeight="1" x14ac:dyDescent="0.25">
      <c r="A51" s="197"/>
      <c r="B51" s="232"/>
      <c r="C51" s="169"/>
      <c r="D51" s="233" t="s">
        <v>330</v>
      </c>
      <c r="E51" s="84">
        <v>1</v>
      </c>
      <c r="F51" s="41">
        <v>1</v>
      </c>
      <c r="G51" s="84">
        <v>1</v>
      </c>
      <c r="H51" s="41"/>
      <c r="I51" s="84">
        <v>1</v>
      </c>
      <c r="J51" s="41"/>
      <c r="K51" s="84">
        <v>1</v>
      </c>
      <c r="L51" s="41"/>
      <c r="M51" s="101">
        <f t="shared" si="5"/>
        <v>1</v>
      </c>
      <c r="N51" s="101">
        <f t="shared" si="3"/>
        <v>1</v>
      </c>
      <c r="O51" s="18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row>
    <row r="52" spans="1:87" s="16" customFormat="1" ht="68.25" customHeight="1" x14ac:dyDescent="0.3">
      <c r="A52" s="197"/>
      <c r="B52" s="123" t="s">
        <v>334</v>
      </c>
      <c r="C52" s="123" t="s">
        <v>121</v>
      </c>
      <c r="D52" s="103" t="s">
        <v>335</v>
      </c>
      <c r="E52" s="84">
        <v>1</v>
      </c>
      <c r="F52" s="41">
        <v>0.99</v>
      </c>
      <c r="G52" s="84">
        <v>1</v>
      </c>
      <c r="H52" s="41"/>
      <c r="I52" s="84">
        <v>1</v>
      </c>
      <c r="J52" s="41"/>
      <c r="K52" s="84">
        <v>1</v>
      </c>
      <c r="L52" s="41"/>
      <c r="M52" s="101">
        <f t="shared" si="5"/>
        <v>0.99</v>
      </c>
      <c r="N52" s="101">
        <f t="shared" si="3"/>
        <v>0.99</v>
      </c>
      <c r="O52" s="45" t="s">
        <v>349</v>
      </c>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row>
    <row r="53" spans="1:87" s="16" customFormat="1" ht="66.75" customHeight="1" x14ac:dyDescent="0.3">
      <c r="A53" s="197"/>
      <c r="B53" s="123" t="s">
        <v>336</v>
      </c>
      <c r="C53" s="123" t="s">
        <v>391</v>
      </c>
      <c r="D53" s="103" t="s">
        <v>335</v>
      </c>
      <c r="E53" s="84">
        <v>1</v>
      </c>
      <c r="F53" s="41">
        <v>1</v>
      </c>
      <c r="G53" s="84">
        <v>1</v>
      </c>
      <c r="H53" s="41"/>
      <c r="I53" s="84">
        <v>1</v>
      </c>
      <c r="J53" s="41"/>
      <c r="K53" s="84">
        <v>1</v>
      </c>
      <c r="L53" s="120"/>
      <c r="M53" s="101">
        <f t="shared" si="5"/>
        <v>1</v>
      </c>
      <c r="N53" s="101">
        <f t="shared" si="3"/>
        <v>1</v>
      </c>
      <c r="O53" s="45" t="s">
        <v>350</v>
      </c>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row>
    <row r="54" spans="1:87" s="16" customFormat="1" ht="80.25" customHeight="1" x14ac:dyDescent="0.3">
      <c r="A54" s="197"/>
      <c r="B54" s="195" t="s">
        <v>269</v>
      </c>
      <c r="C54" s="195" t="s">
        <v>392</v>
      </c>
      <c r="D54" s="103" t="s">
        <v>337</v>
      </c>
      <c r="E54" s="89">
        <v>0.90559999999999996</v>
      </c>
      <c r="F54" s="40">
        <v>0.90559999999999996</v>
      </c>
      <c r="G54" s="89">
        <v>0.90800000000000003</v>
      </c>
      <c r="H54" s="41"/>
      <c r="I54" s="89">
        <v>0.91059999999999997</v>
      </c>
      <c r="J54" s="41"/>
      <c r="K54" s="89">
        <v>0.91300000000000003</v>
      </c>
      <c r="L54" s="41"/>
      <c r="M54" s="229">
        <f t="shared" si="5"/>
        <v>0.90559999999999996</v>
      </c>
      <c r="N54" s="101">
        <f t="shared" si="3"/>
        <v>1</v>
      </c>
      <c r="O54" s="183" t="s">
        <v>351</v>
      </c>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row>
    <row r="55" spans="1:87" s="16" customFormat="1" ht="106.5" customHeight="1" x14ac:dyDescent="0.3">
      <c r="A55" s="197"/>
      <c r="B55" s="196"/>
      <c r="C55" s="197"/>
      <c r="D55" s="103" t="s">
        <v>333</v>
      </c>
      <c r="E55" s="84">
        <v>1</v>
      </c>
      <c r="F55" s="41">
        <v>0.97</v>
      </c>
      <c r="G55" s="84">
        <v>1</v>
      </c>
      <c r="H55" s="41"/>
      <c r="I55" s="84">
        <v>1</v>
      </c>
      <c r="J55" s="41"/>
      <c r="K55" s="84">
        <v>1</v>
      </c>
      <c r="L55" s="41"/>
      <c r="M55" s="101">
        <f t="shared" si="5"/>
        <v>0.97</v>
      </c>
      <c r="N55" s="101">
        <f t="shared" si="3"/>
        <v>0.97</v>
      </c>
      <c r="O55" s="18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row>
    <row r="56" spans="1:87" s="16" customFormat="1" ht="84.75" customHeight="1" x14ac:dyDescent="0.3">
      <c r="A56" s="197"/>
      <c r="B56" s="195" t="s">
        <v>271</v>
      </c>
      <c r="C56" s="197" t="s">
        <v>393</v>
      </c>
      <c r="D56" s="103" t="s">
        <v>338</v>
      </c>
      <c r="E56" s="84">
        <v>1</v>
      </c>
      <c r="F56" s="41">
        <v>1</v>
      </c>
      <c r="G56" s="84">
        <v>1</v>
      </c>
      <c r="H56" s="41"/>
      <c r="I56" s="84">
        <v>1</v>
      </c>
      <c r="J56" s="41"/>
      <c r="K56" s="84">
        <v>1</v>
      </c>
      <c r="L56" s="121"/>
      <c r="M56" s="101">
        <f t="shared" si="5"/>
        <v>1</v>
      </c>
      <c r="N56" s="101">
        <f t="shared" si="3"/>
        <v>1</v>
      </c>
      <c r="O56" s="184" t="s">
        <v>374</v>
      </c>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73.5" customHeight="1" x14ac:dyDescent="0.3">
      <c r="A57" s="197"/>
      <c r="B57" s="197"/>
      <c r="C57" s="197"/>
      <c r="D57" s="103" t="s">
        <v>273</v>
      </c>
      <c r="E57" s="84" t="s">
        <v>62</v>
      </c>
      <c r="F57" s="41" t="s">
        <v>62</v>
      </c>
      <c r="G57" s="84" t="s">
        <v>62</v>
      </c>
      <c r="H57" s="41"/>
      <c r="I57" s="84" t="s">
        <v>62</v>
      </c>
      <c r="J57" s="41"/>
      <c r="K57" s="84">
        <v>0.66</v>
      </c>
      <c r="L57" s="41"/>
      <c r="M57" s="229" t="str">
        <f t="shared" si="5"/>
        <v>No aplica</v>
      </c>
      <c r="N57" s="101" t="s">
        <v>62</v>
      </c>
      <c r="O57" s="18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73.5" customHeight="1" x14ac:dyDescent="0.3">
      <c r="A58" s="197"/>
      <c r="B58" s="197"/>
      <c r="C58" s="197"/>
      <c r="D58" s="103" t="s">
        <v>330</v>
      </c>
      <c r="E58" s="84">
        <v>1</v>
      </c>
      <c r="F58" s="41">
        <v>1</v>
      </c>
      <c r="G58" s="84">
        <v>1</v>
      </c>
      <c r="H58" s="41"/>
      <c r="I58" s="84">
        <v>1</v>
      </c>
      <c r="J58" s="41"/>
      <c r="K58" s="84">
        <v>1</v>
      </c>
      <c r="L58" s="41"/>
      <c r="M58" s="101">
        <f t="shared" si="5"/>
        <v>1</v>
      </c>
      <c r="N58" s="101">
        <f t="shared" si="3"/>
        <v>1</v>
      </c>
      <c r="O58" s="18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73.5" customHeight="1" x14ac:dyDescent="0.3">
      <c r="A59" s="197"/>
      <c r="B59" s="197"/>
      <c r="C59" s="197"/>
      <c r="D59" s="103" t="s">
        <v>333</v>
      </c>
      <c r="E59" s="84">
        <v>1</v>
      </c>
      <c r="F59" s="41">
        <v>1</v>
      </c>
      <c r="G59" s="84">
        <v>1</v>
      </c>
      <c r="H59" s="41"/>
      <c r="I59" s="84">
        <v>1</v>
      </c>
      <c r="J59" s="41"/>
      <c r="K59" s="84">
        <v>1</v>
      </c>
      <c r="L59" s="41"/>
      <c r="M59" s="101">
        <f t="shared" si="5"/>
        <v>1</v>
      </c>
      <c r="N59" s="101">
        <f t="shared" si="3"/>
        <v>1</v>
      </c>
      <c r="O59" s="18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90.75" customHeight="1" x14ac:dyDescent="0.3">
      <c r="A60" s="197"/>
      <c r="B60" s="197"/>
      <c r="C60" s="197"/>
      <c r="D60" s="103" t="s">
        <v>339</v>
      </c>
      <c r="E60" s="84">
        <v>0.1</v>
      </c>
      <c r="F60" s="41">
        <v>0.14000000000000001</v>
      </c>
      <c r="G60" s="84">
        <v>0.4</v>
      </c>
      <c r="H60" s="41"/>
      <c r="I60" s="84">
        <v>0.75</v>
      </c>
      <c r="J60" s="41"/>
      <c r="K60" s="84">
        <v>1</v>
      </c>
      <c r="L60" s="41"/>
      <c r="M60" s="101">
        <f t="shared" si="5"/>
        <v>0.14000000000000001</v>
      </c>
      <c r="N60" s="101">
        <f t="shared" ref="N60:N62" si="6">IF(M60/E60&gt;100%,100%,M60/E60)</f>
        <v>1</v>
      </c>
      <c r="O60" s="18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16" customFormat="1" ht="73.5" customHeight="1" x14ac:dyDescent="0.3">
      <c r="A61" s="197"/>
      <c r="B61" s="197"/>
      <c r="C61" s="197"/>
      <c r="D61" s="103" t="s">
        <v>344</v>
      </c>
      <c r="E61" s="84">
        <v>0.1</v>
      </c>
      <c r="F61" s="41">
        <v>0.23</v>
      </c>
      <c r="G61" s="84">
        <v>0.4</v>
      </c>
      <c r="H61" s="41"/>
      <c r="I61" s="84">
        <v>0.75</v>
      </c>
      <c r="J61" s="41"/>
      <c r="K61" s="84">
        <v>1</v>
      </c>
      <c r="L61" s="41"/>
      <c r="M61" s="101">
        <f t="shared" si="5"/>
        <v>0.23</v>
      </c>
      <c r="N61" s="101">
        <f t="shared" si="6"/>
        <v>1</v>
      </c>
      <c r="O61" s="18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row>
    <row r="62" spans="1:87" s="16" customFormat="1" ht="73.5" customHeight="1" x14ac:dyDescent="0.3">
      <c r="A62" s="197"/>
      <c r="B62" s="197"/>
      <c r="C62" s="197"/>
      <c r="D62" s="103" t="s">
        <v>345</v>
      </c>
      <c r="E62" s="84" t="s">
        <v>62</v>
      </c>
      <c r="F62" s="41" t="s">
        <v>62</v>
      </c>
      <c r="G62" s="84" t="s">
        <v>62</v>
      </c>
      <c r="H62" s="41"/>
      <c r="I62" s="84" t="s">
        <v>62</v>
      </c>
      <c r="J62" s="41"/>
      <c r="K62" s="85">
        <v>1</v>
      </c>
      <c r="L62" s="41"/>
      <c r="M62" s="229" t="str">
        <f t="shared" si="5"/>
        <v>No aplica</v>
      </c>
      <c r="N62" s="101" t="s">
        <v>62</v>
      </c>
      <c r="O62" s="18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row>
    <row r="63" spans="1:87" s="23" customFormat="1" ht="54" customHeight="1" x14ac:dyDescent="0.25">
      <c r="A63" s="197"/>
      <c r="B63" s="195" t="s">
        <v>274</v>
      </c>
      <c r="C63" s="169" t="s">
        <v>124</v>
      </c>
      <c r="D63" s="103" t="s">
        <v>275</v>
      </c>
      <c r="E63" s="89">
        <v>0.1067</v>
      </c>
      <c r="F63" s="40">
        <v>0.1067</v>
      </c>
      <c r="G63" s="89">
        <v>0.28439999999999999</v>
      </c>
      <c r="H63" s="41"/>
      <c r="I63" s="89">
        <v>0.5333</v>
      </c>
      <c r="J63" s="41"/>
      <c r="K63" s="84">
        <v>0.8</v>
      </c>
      <c r="L63" s="41"/>
      <c r="M63" s="229">
        <f t="shared" si="5"/>
        <v>0.1067</v>
      </c>
      <c r="N63" s="101">
        <f t="shared" si="3"/>
        <v>1</v>
      </c>
      <c r="O63" s="184" t="s">
        <v>373</v>
      </c>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65.25" customHeight="1" x14ac:dyDescent="0.25">
      <c r="A64" s="196"/>
      <c r="B64" s="196"/>
      <c r="C64" s="169"/>
      <c r="D64" s="45" t="s">
        <v>333</v>
      </c>
      <c r="E64" s="84">
        <v>1</v>
      </c>
      <c r="F64" s="41">
        <v>1</v>
      </c>
      <c r="G64" s="84">
        <v>1</v>
      </c>
      <c r="H64" s="41"/>
      <c r="I64" s="84">
        <v>1</v>
      </c>
      <c r="J64" s="41"/>
      <c r="K64" s="84">
        <v>1</v>
      </c>
      <c r="L64" s="41"/>
      <c r="M64" s="229">
        <f t="shared" si="5"/>
        <v>1</v>
      </c>
      <c r="N64" s="101">
        <f t="shared" si="3"/>
        <v>1</v>
      </c>
      <c r="O64" s="18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15" s="26" customFormat="1" x14ac:dyDescent="0.3">
      <c r="B65" s="27"/>
      <c r="C65" s="27"/>
      <c r="D65" s="32"/>
      <c r="E65" s="27"/>
      <c r="F65" s="27"/>
      <c r="G65" s="27"/>
      <c r="H65" s="27"/>
      <c r="I65" s="27"/>
      <c r="J65" s="27"/>
      <c r="K65" s="27"/>
      <c r="L65" s="27"/>
      <c r="M65" s="27"/>
      <c r="N65" s="27"/>
    </row>
    <row r="66" spans="1:15" ht="15" customHeight="1" x14ac:dyDescent="0.3">
      <c r="A66" s="178"/>
      <c r="B66" s="178"/>
      <c r="C66" s="178"/>
      <c r="D66" s="178"/>
      <c r="E66" s="178"/>
      <c r="F66" s="178"/>
      <c r="G66" s="178"/>
      <c r="H66" s="178"/>
      <c r="I66" s="178"/>
      <c r="J66" s="178"/>
      <c r="K66" s="178"/>
      <c r="L66" s="178"/>
      <c r="M66" s="178"/>
      <c r="N66" s="178"/>
      <c r="O66" s="178"/>
    </row>
    <row r="67" spans="1:15" ht="15" customHeight="1" x14ac:dyDescent="0.3">
      <c r="A67" s="178"/>
      <c r="B67" s="178"/>
      <c r="C67" s="178"/>
      <c r="D67" s="178"/>
      <c r="E67" s="178"/>
      <c r="F67" s="178"/>
      <c r="G67" s="178"/>
      <c r="H67" s="178"/>
      <c r="I67" s="178"/>
      <c r="J67" s="178"/>
      <c r="K67" s="178"/>
      <c r="L67" s="178"/>
      <c r="M67" s="178"/>
      <c r="N67" s="178"/>
      <c r="O67" s="178"/>
    </row>
    <row r="68" spans="1:15" x14ac:dyDescent="0.3">
      <c r="A68" s="177"/>
      <c r="B68" s="177"/>
      <c r="C68" s="177"/>
      <c r="D68" s="177"/>
      <c r="E68" s="177"/>
      <c r="F68" s="177"/>
      <c r="G68" s="177"/>
      <c r="H68" s="177"/>
      <c r="I68" s="177"/>
      <c r="J68" s="177"/>
      <c r="K68" s="177"/>
      <c r="L68" s="177"/>
      <c r="M68" s="177"/>
      <c r="N68" s="177"/>
      <c r="O68" s="177"/>
    </row>
    <row r="69" spans="1:15" s="28" customFormat="1" x14ac:dyDescent="0.3">
      <c r="A69" s="172"/>
      <c r="B69" s="172"/>
      <c r="C69" s="172"/>
      <c r="D69" s="172"/>
      <c r="E69" s="172"/>
      <c r="F69" s="172"/>
      <c r="G69" s="172"/>
      <c r="H69" s="172"/>
      <c r="I69" s="172"/>
      <c r="J69" s="172"/>
      <c r="K69" s="172"/>
      <c r="L69" s="172"/>
      <c r="M69" s="172"/>
      <c r="N69" s="172"/>
      <c r="O69" s="172"/>
    </row>
  </sheetData>
  <autoFilter ref="A10:CI64" xr:uid="{00000000-0009-0000-0000-000006000000}"/>
  <mergeCells count="94">
    <mergeCell ref="C63:C64"/>
    <mergeCell ref="O63:O64"/>
    <mergeCell ref="O18:O19"/>
    <mergeCell ref="B63:B64"/>
    <mergeCell ref="A40:A64"/>
    <mergeCell ref="B29:B31"/>
    <mergeCell ref="A27:A31"/>
    <mergeCell ref="A32:A37"/>
    <mergeCell ref="A38:A39"/>
    <mergeCell ref="C46:C48"/>
    <mergeCell ref="B49:B51"/>
    <mergeCell ref="O54:O55"/>
    <mergeCell ref="B32:B34"/>
    <mergeCell ref="B38:B39"/>
    <mergeCell ref="C27:C31"/>
    <mergeCell ref="C25:C26"/>
    <mergeCell ref="F11:F12"/>
    <mergeCell ref="G11:G12"/>
    <mergeCell ref="B16:B17"/>
    <mergeCell ref="A15:A17"/>
    <mergeCell ref="A18:A26"/>
    <mergeCell ref="B18:B19"/>
    <mergeCell ref="B20:B21"/>
    <mergeCell ref="B25:B26"/>
    <mergeCell ref="E13:E14"/>
    <mergeCell ref="F13:F14"/>
    <mergeCell ref="G13:G14"/>
    <mergeCell ref="C15:C17"/>
    <mergeCell ref="C18:C20"/>
    <mergeCell ref="H13:H14"/>
    <mergeCell ref="I13:I14"/>
    <mergeCell ref="D9:D10"/>
    <mergeCell ref="E9:L9"/>
    <mergeCell ref="C13:C14"/>
    <mergeCell ref="D11:D12"/>
    <mergeCell ref="H11:H12"/>
    <mergeCell ref="I11:I12"/>
    <mergeCell ref="J11:J12"/>
    <mergeCell ref="D13:D14"/>
    <mergeCell ref="E11:E12"/>
    <mergeCell ref="K11:K12"/>
    <mergeCell ref="L11:L12"/>
    <mergeCell ref="J13:J14"/>
    <mergeCell ref="K13:K14"/>
    <mergeCell ref="L13:L14"/>
    <mergeCell ref="A1:B3"/>
    <mergeCell ref="C1:N3"/>
    <mergeCell ref="B4:O4"/>
    <mergeCell ref="A5:O5"/>
    <mergeCell ref="A7:W7"/>
    <mergeCell ref="O11:O12"/>
    <mergeCell ref="O13:O14"/>
    <mergeCell ref="M9:M10"/>
    <mergeCell ref="N9:N10"/>
    <mergeCell ref="O9:O10"/>
    <mergeCell ref="M11:M12"/>
    <mergeCell ref="N11:N12"/>
    <mergeCell ref="M13:M14"/>
    <mergeCell ref="N13:N14"/>
    <mergeCell ref="A9:A10"/>
    <mergeCell ref="B9:B10"/>
    <mergeCell ref="C9:C10"/>
    <mergeCell ref="A11:A14"/>
    <mergeCell ref="B11:B12"/>
    <mergeCell ref="C11:C12"/>
    <mergeCell ref="B13:B14"/>
    <mergeCell ref="O56:O62"/>
    <mergeCell ref="P18:P20"/>
    <mergeCell ref="C22:C24"/>
    <mergeCell ref="O29:O31"/>
    <mergeCell ref="O49:O51"/>
    <mergeCell ref="C32:C36"/>
    <mergeCell ref="C38:C39"/>
    <mergeCell ref="O32:O34"/>
    <mergeCell ref="O35:O36"/>
    <mergeCell ref="O20:O21"/>
    <mergeCell ref="C49:C51"/>
    <mergeCell ref="C54:C55"/>
    <mergeCell ref="C56:C62"/>
    <mergeCell ref="O16:O17"/>
    <mergeCell ref="A69:O69"/>
    <mergeCell ref="A66:O66"/>
    <mergeCell ref="A67:O67"/>
    <mergeCell ref="A68:O68"/>
    <mergeCell ref="B40:B42"/>
    <mergeCell ref="C40:C42"/>
    <mergeCell ref="O40:O42"/>
    <mergeCell ref="B43:B45"/>
    <mergeCell ref="C43:C45"/>
    <mergeCell ref="O43:O45"/>
    <mergeCell ref="B46:B48"/>
    <mergeCell ref="O46:O48"/>
    <mergeCell ref="B54:B55"/>
    <mergeCell ref="B56:B62"/>
  </mergeCells>
  <printOptions horizontalCentered="1" verticalCentered="1"/>
  <pageMargins left="0.70866141732283472" right="0.70866141732283472" top="0.74803149606299213" bottom="0.74803149606299213" header="0.31496062992125984" footer="0.31496062992125984"/>
  <pageSetup scale="27" orientation="landscape" r:id="rId1"/>
  <rowBreaks count="4" manualBreakCount="4">
    <brk id="17" max="14" man="1"/>
    <brk id="26" max="14" man="1"/>
    <brk id="42" max="14" man="1"/>
    <brk id="45"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Portada</vt:lpstr>
      <vt:lpstr>Seguimiento PAI 1er trimestre</vt:lpstr>
      <vt:lpstr>Seguimiento PAI 2do trimestre </vt:lpstr>
      <vt:lpstr>Seguimiento PAI 3r trimestre</vt:lpstr>
      <vt:lpstr>Seguimiento PAI 1er trimestre 1</vt:lpstr>
      <vt:lpstr>Seguimiento PAI 2do trimest </vt:lpstr>
      <vt:lpstr>Seguimiento PAI 1 trimestre</vt:lpstr>
      <vt:lpstr>Portada!Área_de_impresión</vt:lpstr>
      <vt:lpstr>'Seguimiento PAI 1 trimestre'!Área_de_impresión</vt:lpstr>
      <vt:lpstr>'Seguimiento PAI 1er trimestre'!Área_de_impresión</vt:lpstr>
      <vt:lpstr>'Seguimiento PAI 1er trimestre 1'!Área_de_impresión</vt:lpstr>
      <vt:lpstr>'Seguimiento PAI 2do trimest '!Área_de_impresión</vt:lpstr>
      <vt:lpstr>'Seguimiento PAI 2do trimestre '!Área_de_impresión</vt:lpstr>
      <vt:lpstr>'Seguimiento PAI 3r trimestre'!Área_de_impresión</vt:lpstr>
      <vt:lpstr>'Seguimiento PAI 1 trimestre'!Títulos_a_imprimir</vt:lpstr>
      <vt:lpstr>'Seguimiento PAI 1er trimestre'!Títulos_a_imprimir</vt:lpstr>
      <vt:lpstr>'Seguimiento PAI 1er trimestre 1'!Títulos_a_imprimir</vt:lpstr>
      <vt:lpstr>'Seguimiento PAI 2do trimest '!Títulos_a_imprimir</vt:lpstr>
      <vt:lpstr>'Seguimiento PAI 2do trimestre '!Títulos_a_imprimir</vt:lpstr>
      <vt:lpstr>'Seguimiento PAI 3r trimestre'!Títulos_a_imprimir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Isabel Prieto Alzate</dc:creator>
  <cp:lastModifiedBy>Diana Paola Yate Virgues</cp:lastModifiedBy>
  <cp:lastPrinted>2020-07-21T21:23:28Z</cp:lastPrinted>
  <dcterms:created xsi:type="dcterms:W3CDTF">2017-01-27T18:29:11Z</dcterms:created>
  <dcterms:modified xsi:type="dcterms:W3CDTF">2020-07-24T17:02:01Z</dcterms:modified>
</cp:coreProperties>
</file>